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9690" windowHeight="6285" firstSheet="2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8" sheetId="6" r:id="rId6"/>
  </sheets>
  <externalReferences>
    <externalReference r:id="rId9"/>
  </externalReferences>
  <definedNames>
    <definedName name="_xlnm.Print_Area" localSheetId="1">'Приложение 2'!$A:$G</definedName>
    <definedName name="_xlnm.Print_Area" localSheetId="2">'Приложение 3'!$A$1:$H$225</definedName>
  </definedNames>
  <calcPr fullCalcOnLoad="1"/>
</workbook>
</file>

<file path=xl/sharedStrings.xml><?xml version="1.0" encoding="utf-8"?>
<sst xmlns="http://schemas.openxmlformats.org/spreadsheetml/2006/main" count="1212" uniqueCount="329">
  <si>
    <t>Наименование</t>
  </si>
  <si>
    <t>КОД</t>
  </si>
  <si>
    <t>Рз</t>
  </si>
  <si>
    <t>Пр</t>
  </si>
  <si>
    <t>ЦСР</t>
  </si>
  <si>
    <t>ВР</t>
  </si>
  <si>
    <t>Совет депутатов</t>
  </si>
  <si>
    <t xml:space="preserve">Государственное управление и местное </t>
  </si>
  <si>
    <t>026</t>
  </si>
  <si>
    <t>Денежное содержание аппарата</t>
  </si>
  <si>
    <t>027</t>
  </si>
  <si>
    <t>Расходы на содержание аппарата</t>
  </si>
  <si>
    <t>029</t>
  </si>
  <si>
    <t>Администрация города</t>
  </si>
  <si>
    <t>01</t>
  </si>
  <si>
    <t>06</t>
  </si>
  <si>
    <t>Содержание подведомственных структур</t>
  </si>
  <si>
    <t>075</t>
  </si>
  <si>
    <t>Жилищно-Коммунальное хозяйство</t>
  </si>
  <si>
    <t>12</t>
  </si>
  <si>
    <t>Коммунальное хозяйство</t>
  </si>
  <si>
    <t>02</t>
  </si>
  <si>
    <t>Российской Федерации</t>
  </si>
  <si>
    <t>311</t>
  </si>
  <si>
    <t>443</t>
  </si>
  <si>
    <t>Социальная политика</t>
  </si>
  <si>
    <t>18</t>
  </si>
  <si>
    <t>515</t>
  </si>
  <si>
    <t>397</t>
  </si>
  <si>
    <t>Управление образования</t>
  </si>
  <si>
    <t>003</t>
  </si>
  <si>
    <t>Образование</t>
  </si>
  <si>
    <t>14</t>
  </si>
  <si>
    <t>Дошкольное образование</t>
  </si>
  <si>
    <t xml:space="preserve">Ведомственные расходы на </t>
  </si>
  <si>
    <t>дошкольное образование</t>
  </si>
  <si>
    <t>400</t>
  </si>
  <si>
    <t>Детские дошкольные учреждения</t>
  </si>
  <si>
    <t>259</t>
  </si>
  <si>
    <t>Общее образование</t>
  </si>
  <si>
    <t>Ведомственные  расходы на общее</t>
  </si>
  <si>
    <t>образование</t>
  </si>
  <si>
    <t>401</t>
  </si>
  <si>
    <t>260</t>
  </si>
  <si>
    <t>262</t>
  </si>
  <si>
    <t>264</t>
  </si>
  <si>
    <t>Прочие расходы в области образования</t>
  </si>
  <si>
    <t>07</t>
  </si>
  <si>
    <t>407</t>
  </si>
  <si>
    <t>272</t>
  </si>
  <si>
    <t>компании детей и подростков</t>
  </si>
  <si>
    <t>319</t>
  </si>
  <si>
    <t>Управление Культуры</t>
  </si>
  <si>
    <t>004</t>
  </si>
  <si>
    <t>Культура, искусство и кинематография</t>
  </si>
  <si>
    <t>15</t>
  </si>
  <si>
    <t>Культура и искусство</t>
  </si>
  <si>
    <t>410</t>
  </si>
  <si>
    <t>280</t>
  </si>
  <si>
    <t>Музеи и постоянные выставки</t>
  </si>
  <si>
    <t>283</t>
  </si>
  <si>
    <t>Библиотеки</t>
  </si>
  <si>
    <t>284</t>
  </si>
  <si>
    <t>411</t>
  </si>
  <si>
    <t>281</t>
  </si>
  <si>
    <t>412</t>
  </si>
  <si>
    <t>287</t>
  </si>
  <si>
    <t>Управление социальной защиты и труда</t>
  </si>
  <si>
    <t>005</t>
  </si>
  <si>
    <t>Учреждения социального обеспечения</t>
  </si>
  <si>
    <t>и службы занятости</t>
  </si>
  <si>
    <t>440</t>
  </si>
  <si>
    <t>318</t>
  </si>
  <si>
    <t>323</t>
  </si>
  <si>
    <t>Социальная помощь</t>
  </si>
  <si>
    <t>Пособия и социальная помощь</t>
  </si>
  <si>
    <t>322</t>
  </si>
  <si>
    <t>345</t>
  </si>
  <si>
    <t>347</t>
  </si>
  <si>
    <t xml:space="preserve">Федерации </t>
  </si>
  <si>
    <t>498</t>
  </si>
  <si>
    <t>329</t>
  </si>
  <si>
    <t>Прочие расходы , не отнесенные к другим</t>
  </si>
  <si>
    <t>целевым статьям</t>
  </si>
  <si>
    <t>006</t>
  </si>
  <si>
    <t>Здравоохранение и физическая  культура</t>
  </si>
  <si>
    <t>17</t>
  </si>
  <si>
    <t xml:space="preserve">Здравоохранение </t>
  </si>
  <si>
    <t>Ведомственные расходы на здравоохранение</t>
  </si>
  <si>
    <t>430</t>
  </si>
  <si>
    <t>300</t>
  </si>
  <si>
    <t>Станции переливания крови</t>
  </si>
  <si>
    <t>303</t>
  </si>
  <si>
    <t>310</t>
  </si>
  <si>
    <t>484</t>
  </si>
  <si>
    <t>327</t>
  </si>
  <si>
    <t>348</t>
  </si>
  <si>
    <t>007</t>
  </si>
  <si>
    <t>Комитет по физической культуре, спорту,</t>
  </si>
  <si>
    <t xml:space="preserve">туризму и делам молодежи </t>
  </si>
  <si>
    <t>008</t>
  </si>
  <si>
    <t>Физическая культура и спорт</t>
  </si>
  <si>
    <t>03</t>
  </si>
  <si>
    <t>434</t>
  </si>
  <si>
    <t>314</t>
  </si>
  <si>
    <t>Молодежная политика</t>
  </si>
  <si>
    <t>446</t>
  </si>
  <si>
    <t>Комитет по управлению имуществом</t>
  </si>
  <si>
    <t>009</t>
  </si>
  <si>
    <t>Муниципальное  унитарное предприятие</t>
  </si>
  <si>
    <t>"Управление капитального строительства"</t>
  </si>
  <si>
    <t>010</t>
  </si>
  <si>
    <t>Промышленность,энергетика и строительство</t>
  </si>
  <si>
    <t>Строительство, архитектура</t>
  </si>
  <si>
    <t>Государственные капитальные вложения</t>
  </si>
  <si>
    <t>313</t>
  </si>
  <si>
    <t>на безвозвратной основе</t>
  </si>
  <si>
    <t>198</t>
  </si>
  <si>
    <t>Жилищное хозяйство</t>
  </si>
  <si>
    <t>Федерации</t>
  </si>
  <si>
    <t>442</t>
  </si>
  <si>
    <t>Прочие структуры коммунального хозяйства</t>
  </si>
  <si>
    <t>316</t>
  </si>
  <si>
    <t>Всего</t>
  </si>
  <si>
    <t>Итого</t>
  </si>
  <si>
    <t xml:space="preserve">                      Приложение № 3</t>
  </si>
  <si>
    <t>Приложение № 1</t>
  </si>
  <si>
    <t xml:space="preserve">           Раздел, подраздел</t>
  </si>
  <si>
    <t>в том числе</t>
  </si>
  <si>
    <t>текущие</t>
  </si>
  <si>
    <t xml:space="preserve">   капитальные расходы</t>
  </si>
  <si>
    <t>расходы</t>
  </si>
  <si>
    <t>в т.ч.</t>
  </si>
  <si>
    <t>капитальные</t>
  </si>
  <si>
    <t>вложения на</t>
  </si>
  <si>
    <t>строительст.</t>
  </si>
  <si>
    <t>самоуправление,</t>
  </si>
  <si>
    <t>в том числе:</t>
  </si>
  <si>
    <t>Функционирование органов местного самоуправления</t>
  </si>
  <si>
    <t>Коммунальное  хозяйство</t>
  </si>
  <si>
    <t>Прочие мероприятия в области  социальной политики</t>
  </si>
  <si>
    <r>
      <t xml:space="preserve">      </t>
    </r>
    <r>
      <rPr>
        <b/>
        <sz val="10"/>
        <rFont val="Times New Roman Cyr"/>
        <family val="1"/>
      </rPr>
      <t xml:space="preserve">   В С Е Г О</t>
    </r>
  </si>
  <si>
    <t xml:space="preserve">Приложение № 2 </t>
  </si>
  <si>
    <t xml:space="preserve">                           Наименование</t>
  </si>
  <si>
    <t>Содержание органов местного самоуправления</t>
  </si>
  <si>
    <t>Ведомственные расходы на дошкольное образование</t>
  </si>
  <si>
    <t>Ведомственные  расходы на общее образование</t>
  </si>
  <si>
    <t>Вечерние и заочные средние образовательные школы</t>
  </si>
  <si>
    <t>Учреждения по внешкольной работе с детьми</t>
  </si>
  <si>
    <t>Больницы, родильные дома, клиники,госпитали</t>
  </si>
  <si>
    <t xml:space="preserve">      ИТОГО</t>
  </si>
  <si>
    <r>
      <t xml:space="preserve">      </t>
    </r>
    <r>
      <rPr>
        <b/>
        <sz val="10"/>
        <rFont val="Times New Roman Cyr"/>
        <family val="1"/>
      </rPr>
      <t xml:space="preserve">  ВСЕГО</t>
    </r>
  </si>
  <si>
    <r>
      <t xml:space="preserve">         </t>
    </r>
    <r>
      <rPr>
        <b/>
        <sz val="10"/>
        <rFont val="Times New Roman Cyr"/>
        <family val="1"/>
      </rPr>
      <t xml:space="preserve">         В С Е Г О </t>
    </r>
  </si>
  <si>
    <t xml:space="preserve">                    И Т О Г О </t>
  </si>
  <si>
    <t>Государственное управление и местное  самоуправление</t>
  </si>
  <si>
    <t>Обеспечение деятельности органов местного самоуправления</t>
  </si>
  <si>
    <t>Прочие расходы , не отнесенные к другим целевым статьям</t>
  </si>
  <si>
    <t>Школы-детские сады,школы начальные,енполные средние,</t>
  </si>
  <si>
    <t>средние</t>
  </si>
  <si>
    <t>Вечерние и заочные средние общеобразовательные школы</t>
  </si>
  <si>
    <t>Прочие ведомственные расходы в области образования</t>
  </si>
  <si>
    <t>Прочие учреждения и мероприятия в области образования</t>
  </si>
  <si>
    <t xml:space="preserve">Финансирование мероприятий по организации оздоровительной </t>
  </si>
  <si>
    <t>Ведомственные расходы на культуру и искусство</t>
  </si>
  <si>
    <t>Дворцы и дома культуры, другие учреждения клубного типа</t>
  </si>
  <si>
    <t>Государственная поддержка театров,концертных организаций</t>
  </si>
  <si>
    <t>и других организаций исполнительских искусств</t>
  </si>
  <si>
    <t xml:space="preserve">Театры, концертные организации и другие организации </t>
  </si>
  <si>
    <t>исполнительских искусств</t>
  </si>
  <si>
    <t xml:space="preserve">Прочие ведомственные расходы в области культуры и </t>
  </si>
  <si>
    <t>искусства</t>
  </si>
  <si>
    <t>Прочие учреждения и мероприятия в области культуры и</t>
  </si>
  <si>
    <t xml:space="preserve"> искусства</t>
  </si>
  <si>
    <t>Учреждения социального обеспечения и службы занятости</t>
  </si>
  <si>
    <t>Ведомственные расходы в области социального обеспечения</t>
  </si>
  <si>
    <t>Территориальные центры и отделения оказания социальной</t>
  </si>
  <si>
    <t>помощи на дому</t>
  </si>
  <si>
    <t>Прочие учреждения и мероприятия в области социальной</t>
  </si>
  <si>
    <t xml:space="preserve"> политики</t>
  </si>
  <si>
    <t>Прочие мероприятия в области социальной политики</t>
  </si>
  <si>
    <t>Расходы на реализацию льгот,установленных Федеральным</t>
  </si>
  <si>
    <t xml:space="preserve"> Российской Федерации</t>
  </si>
  <si>
    <t xml:space="preserve"> законом "О ветеранах" в части полномочий субъектов</t>
  </si>
  <si>
    <t>Расходы на санаторно-курортное лечение ветеранов и</t>
  </si>
  <si>
    <t xml:space="preserve"> инвалидов</t>
  </si>
  <si>
    <t>Расходы на оплату жилищно-коммунальных услуг ветеранам</t>
  </si>
  <si>
    <t>и инвалидам</t>
  </si>
  <si>
    <t>Компенсация инвалидам расходов на эксплуатацию и техни-</t>
  </si>
  <si>
    <t>ческое обслуживание транспортных средств</t>
  </si>
  <si>
    <t>Прочие расходы , не отнесенные к другим видам расходов</t>
  </si>
  <si>
    <t>Прочие расходы не отнесенные к другим видам расходов</t>
  </si>
  <si>
    <t>Больницы, родильные дома, клиники, госпитали</t>
  </si>
  <si>
    <t>Прочие учреждения и мероприятия в области здравоохранения</t>
  </si>
  <si>
    <t xml:space="preserve">законом "О социальной защите инвалидов в Российской </t>
  </si>
  <si>
    <t>Федерации" по бюджетам субъектов Российской Федерации</t>
  </si>
  <si>
    <t>и муниципальных образований</t>
  </si>
  <si>
    <t>Расходы на изготовление и ремонт  протезно-ортопедических</t>
  </si>
  <si>
    <t xml:space="preserve"> изделий</t>
  </si>
  <si>
    <t>Расходы на обеспечение лекарственными средствами</t>
  </si>
  <si>
    <t xml:space="preserve"> инвалидов и ветеранов</t>
  </si>
  <si>
    <t xml:space="preserve">законом  "О ветеранах" в части полномочий субъектов </t>
  </si>
  <si>
    <t>Государственная поддержка коммунального хозяйства</t>
  </si>
  <si>
    <t xml:space="preserve"> субъектов Российской Федерации</t>
  </si>
  <si>
    <t>Расходы на благоустройство в субъектах Российской</t>
  </si>
  <si>
    <t>Школы-детские сады,школы начальные,неполные средние,</t>
  </si>
  <si>
    <t xml:space="preserve"> средние </t>
  </si>
  <si>
    <t xml:space="preserve">Расходы на реализацию льгот,установленных Федеральным </t>
  </si>
  <si>
    <t>законом "О ветеранах" в части полномочий субъектов</t>
  </si>
  <si>
    <t xml:space="preserve"> и инвалидам</t>
  </si>
  <si>
    <t>Ведомственные расходы на общее образование</t>
  </si>
  <si>
    <t>Ведомственные расходы на физическую культуру и спорт</t>
  </si>
  <si>
    <t>Прочие учреждения и мероприятия в области физической</t>
  </si>
  <si>
    <t xml:space="preserve"> культуры и спорта</t>
  </si>
  <si>
    <t>Государственная поддержка в области молодежной политики</t>
  </si>
  <si>
    <t>Государственные капитальные вложения на безвозвратной</t>
  </si>
  <si>
    <t xml:space="preserve"> основе</t>
  </si>
  <si>
    <t>субъектов Российской Федерации</t>
  </si>
  <si>
    <t xml:space="preserve"> Федерации</t>
  </si>
  <si>
    <t>Субсидии на услуги,предоставляемые населению организациями</t>
  </si>
  <si>
    <t xml:space="preserve"> водоснабжения и канализации в субъектах Российской</t>
  </si>
  <si>
    <t>Государственное управление и местное самоуправление</t>
  </si>
  <si>
    <t>Государственные капитальные вложения на безвозвратной основе</t>
  </si>
  <si>
    <t xml:space="preserve">Государственная поддержка коммунального хозяйства </t>
  </si>
  <si>
    <t xml:space="preserve"> теплоснабжающими организациями в субъектах Российской</t>
  </si>
  <si>
    <t>Школы-детские сады,школы начальные, неполные средние,</t>
  </si>
  <si>
    <t xml:space="preserve">Средства бюджета на обязательное медицинское страхование </t>
  </si>
  <si>
    <t>неработающего населения, перечисленные фондам обязательного</t>
  </si>
  <si>
    <t>медицинского страхования</t>
  </si>
  <si>
    <t>Прочие учреждения и мероприятия в области физической культуры</t>
  </si>
  <si>
    <t>и спорта</t>
  </si>
  <si>
    <t>Территориальные центры и отделения оказания социальной помощи</t>
  </si>
  <si>
    <t>на дому</t>
  </si>
  <si>
    <t>Прочие учреждения и мероприятия в области социальной политики</t>
  </si>
  <si>
    <t>Расходы на реализацию льгот, установленных Федеральным</t>
  </si>
  <si>
    <t>законом"О социальной защите инвалидов в Российской Федерации"</t>
  </si>
  <si>
    <t xml:space="preserve"> по бюджетам субъектов Российской Федерации и муниципальных</t>
  </si>
  <si>
    <t xml:space="preserve"> образований</t>
  </si>
  <si>
    <t xml:space="preserve">Расходы на изготовление и ремонт  протезно-ортопедических </t>
  </si>
  <si>
    <t>Расходы на обеспечение лекарственными средствами инвалидов</t>
  </si>
  <si>
    <t>и ветеранов</t>
  </si>
  <si>
    <t>Расходы на реализацию льгот,установленных Федеральным законом</t>
  </si>
  <si>
    <t>"О ветеранах" в части полномочий субъектов Российской</t>
  </si>
  <si>
    <t>Расходы на санаторно-курортное лечение ветеранов и инвалидов</t>
  </si>
  <si>
    <t>Расходы на оплату жилищно-коммунальных услуг ветеранам и</t>
  </si>
  <si>
    <t>инвалидам</t>
  </si>
  <si>
    <t>Компенсация инвалидам расходов на эксплуатацию и техническое</t>
  </si>
  <si>
    <t>обслуживание транспортных средств</t>
  </si>
  <si>
    <t>Ведомственная структура расходов городского бюджета на 2003 г.</t>
  </si>
  <si>
    <t>Приложение №4</t>
  </si>
  <si>
    <t>Распределение ассигнований</t>
  </si>
  <si>
    <t>Всего расходов</t>
  </si>
  <si>
    <t>в т.ч. фонд оплаты труда</t>
  </si>
  <si>
    <t>Управление культуры</t>
  </si>
  <si>
    <t>Управление социальной защиты</t>
  </si>
  <si>
    <t>Комитет по физической культуре и делам молодежи</t>
  </si>
  <si>
    <t>Шереметьевское территориальное управление</t>
  </si>
  <si>
    <t>ИТОГО:</t>
  </si>
  <si>
    <t>управлений и Комитетов на 2003 год</t>
  </si>
  <si>
    <t xml:space="preserve">на содержание органов местного самоуправления, </t>
  </si>
  <si>
    <t>тыс. руб.</t>
  </si>
  <si>
    <t>№ п/п</t>
  </si>
  <si>
    <t>Направление расходов</t>
  </si>
  <si>
    <t>I очередь</t>
  </si>
  <si>
    <t>II очередь</t>
  </si>
  <si>
    <t>ГО и ЧС</t>
  </si>
  <si>
    <t>Ликвидация МУПов</t>
  </si>
  <si>
    <t>Оздоровительные мероприятия</t>
  </si>
  <si>
    <t>Ремонт внутриквартальных дорог</t>
  </si>
  <si>
    <t>Физкультура, спорт и туризм</t>
  </si>
  <si>
    <t>Льготы по городским постановлениям, расширяющим действие федерального законодательства (граждане, подвергшиеся радиации, ветераны боевых действий)</t>
  </si>
  <si>
    <t>Содержание объектов соцкультбыта</t>
  </si>
  <si>
    <t>Резервный фонд города</t>
  </si>
  <si>
    <t>Городские надбавки  к ФОТ, всего</t>
  </si>
  <si>
    <t xml:space="preserve">в т.ч. </t>
  </si>
  <si>
    <t>- образование  (надбавки+питание)</t>
  </si>
  <si>
    <t xml:space="preserve">Городские программы, всего </t>
  </si>
  <si>
    <t>- по жилью «переселение граждан из ветхого жилищного фонда города»</t>
  </si>
  <si>
    <t>- по жилью «предоставление гражданам, нуждающимся в улучшении жилищных условий, безвозмездных субсидий для строительства муниципального жилья»</t>
  </si>
  <si>
    <t>Средства массовой информации:</t>
  </si>
  <si>
    <t>- Газета «Долгие пруды»</t>
  </si>
  <si>
    <t>Мероприятия по пожарной безопасности жилищного фонда города</t>
  </si>
  <si>
    <t xml:space="preserve">Перечень мероприятий, финансирование которых  должно </t>
  </si>
  <si>
    <t>производиться при наличии дополнительных доходов</t>
  </si>
  <si>
    <t xml:space="preserve"> - социальная защита</t>
  </si>
  <si>
    <t xml:space="preserve"> - здравоохранение</t>
  </si>
  <si>
    <t xml:space="preserve"> - культура</t>
  </si>
  <si>
    <t xml:space="preserve"> - персональные стипендии актерам театра</t>
  </si>
  <si>
    <t xml:space="preserve"> - по здравоохранению</t>
  </si>
  <si>
    <t xml:space="preserve"> - по социальной политике</t>
  </si>
  <si>
    <t xml:space="preserve"> - по молодежной политике</t>
  </si>
  <si>
    <t xml:space="preserve"> - по малому предпринимательству</t>
  </si>
  <si>
    <t xml:space="preserve"> - ТРК</t>
  </si>
  <si>
    <t>Приложение №8</t>
  </si>
  <si>
    <t xml:space="preserve">                      Расходы городского бюджета на 2003 г. по разделам и</t>
  </si>
  <si>
    <t xml:space="preserve">                      подразделам функциональной классификации расходов </t>
  </si>
  <si>
    <t xml:space="preserve">                      бюджета</t>
  </si>
  <si>
    <t>МУП " Теплоэнергия"</t>
  </si>
  <si>
    <t>МУП " Водоканал"</t>
  </si>
  <si>
    <t>Муниципальное учреждение здравоохранения "ДЦГБ"</t>
  </si>
  <si>
    <t>администрации города Долгопрудного</t>
  </si>
  <si>
    <t>Расходы городского бюджета, распределяемые по ведомственной классификации (структуре) расходов, в процессе исполнения городского бюджета в соответствующем финансовом году</t>
  </si>
  <si>
    <t>Прочие расходы</t>
  </si>
  <si>
    <t>Прочие расходы, не отнесенные к другим подразделам</t>
  </si>
  <si>
    <t>Прочие расходы, не отнесенные к другим целевым статьям</t>
  </si>
  <si>
    <t>Прочие расходы, не отнесенные к другим видам расходов</t>
  </si>
  <si>
    <t>30</t>
  </si>
  <si>
    <t>04</t>
  </si>
  <si>
    <t>Расходы городского бюджета на 2003 г. по разделам,</t>
  </si>
  <si>
    <t xml:space="preserve">подразделам, целевым статьям и видам расходов </t>
  </si>
  <si>
    <t xml:space="preserve">функциональной классификации расходов </t>
  </si>
  <si>
    <t>Приложение 5</t>
  </si>
  <si>
    <t>из городского бюджета на 2003 год,</t>
  </si>
  <si>
    <t>на финансирование прочих  расходов</t>
  </si>
  <si>
    <t>тыс.руб.</t>
  </si>
  <si>
    <t>Раздел, подраздел</t>
  </si>
  <si>
    <t>Наименование расходов</t>
  </si>
  <si>
    <t>текущие расходы</t>
  </si>
  <si>
    <t>капитальные расходы</t>
  </si>
  <si>
    <t>Прочие расходы - всего</t>
  </si>
  <si>
    <t>Резервные фонды</t>
  </si>
  <si>
    <t>- Резервный фонд</t>
  </si>
  <si>
    <t>Проведение выборов, референдумов</t>
  </si>
  <si>
    <t>расходы на выборы</t>
  </si>
  <si>
    <t>- содержание Военкомата</t>
  </si>
  <si>
    <t>- содержание Совета ветеранов</t>
  </si>
  <si>
    <t>- ИМНС</t>
  </si>
  <si>
    <t>- наказы избирателей</t>
  </si>
  <si>
    <t>К ГНПА № 7-на от 28.02.2003 г.</t>
  </si>
  <si>
    <t>к ГНПА № 7-на от 28.02.2003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</si>
</sst>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3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sz val="12"/>
      <name val="Arial Cyr"/>
      <family val="2"/>
    </font>
    <font>
      <sz val="9"/>
      <name val="Times New Roman Cyr"/>
      <family val="1"/>
    </font>
    <font>
      <b/>
      <i/>
      <sz val="12"/>
      <name val="Times New Roman Cyr"/>
      <family val="1"/>
    </font>
    <font>
      <b/>
      <sz val="9"/>
      <name val="Times New Roman Cyr"/>
      <family val="1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49" fontId="1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4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/>
    </xf>
    <xf numFmtId="49" fontId="1" fillId="0" borderId="25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49" fontId="1" fillId="0" borderId="30" xfId="0" applyNumberFormat="1" applyFont="1" applyBorder="1" applyAlignment="1">
      <alignment/>
    </xf>
    <xf numFmtId="0" fontId="2" fillId="0" borderId="6" xfId="0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27" xfId="0" applyFont="1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3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1" fillId="0" borderId="34" xfId="0" applyNumberFormat="1" applyFont="1" applyBorder="1" applyAlignment="1">
      <alignment/>
    </xf>
    <xf numFmtId="164" fontId="1" fillId="0" borderId="35" xfId="0" applyNumberFormat="1" applyFont="1" applyBorder="1" applyAlignment="1">
      <alignment/>
    </xf>
    <xf numFmtId="164" fontId="1" fillId="0" borderId="36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1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164" fontId="1" fillId="0" borderId="43" xfId="0" applyNumberFormat="1" applyFont="1" applyBorder="1" applyAlignment="1">
      <alignment/>
    </xf>
    <xf numFmtId="164" fontId="1" fillId="0" borderId="44" xfId="0" applyNumberFormat="1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164" fontId="1" fillId="0" borderId="48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1" fillId="0" borderId="50" xfId="0" applyFont="1" applyBorder="1" applyAlignment="1">
      <alignment/>
    </xf>
    <xf numFmtId="164" fontId="1" fillId="0" borderId="16" xfId="0" applyNumberFormat="1" applyFont="1" applyBorder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1" fillId="0" borderId="53" xfId="0" applyFont="1" applyBorder="1" applyAlignment="1">
      <alignment/>
    </xf>
    <xf numFmtId="49" fontId="1" fillId="0" borderId="28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49" fontId="2" fillId="0" borderId="2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21" xfId="0" applyFont="1" applyBorder="1" applyAlignment="1">
      <alignment horizontal="left"/>
    </xf>
    <xf numFmtId="164" fontId="2" fillId="0" borderId="45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64" fontId="2" fillId="0" borderId="12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49" fontId="2" fillId="0" borderId="54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5" fillId="0" borderId="38" xfId="0" applyNumberFormat="1" applyFont="1" applyBorder="1" applyAlignment="1">
      <alignment/>
    </xf>
    <xf numFmtId="164" fontId="5" fillId="0" borderId="39" xfId="0" applyNumberFormat="1" applyFont="1" applyBorder="1" applyAlignment="1">
      <alignment/>
    </xf>
    <xf numFmtId="164" fontId="1" fillId="0" borderId="37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5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2" fillId="0" borderId="55" xfId="0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1" fillId="0" borderId="41" xfId="0" applyNumberFormat="1" applyFont="1" applyBorder="1" applyAlignment="1">
      <alignment/>
    </xf>
    <xf numFmtId="164" fontId="1" fillId="0" borderId="42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49" fontId="2" fillId="0" borderId="19" xfId="0" applyNumberFormat="1" applyFont="1" applyBorder="1" applyAlignment="1">
      <alignment/>
    </xf>
    <xf numFmtId="164" fontId="4" fillId="0" borderId="3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5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/>
    </xf>
    <xf numFmtId="164" fontId="3" fillId="0" borderId="31" xfId="0" applyNumberFormat="1" applyFont="1" applyBorder="1" applyAlignment="1">
      <alignment/>
    </xf>
    <xf numFmtId="0" fontId="1" fillId="0" borderId="57" xfId="0" applyFont="1" applyBorder="1" applyAlignment="1">
      <alignment wrapText="1"/>
    </xf>
    <xf numFmtId="0" fontId="1" fillId="0" borderId="58" xfId="0" applyFont="1" applyBorder="1" applyAlignment="1">
      <alignment/>
    </xf>
    <xf numFmtId="0" fontId="2" fillId="0" borderId="59" xfId="0" applyFont="1" applyBorder="1" applyAlignment="1">
      <alignment/>
    </xf>
    <xf numFmtId="49" fontId="1" fillId="0" borderId="59" xfId="0" applyNumberFormat="1" applyFont="1" applyBorder="1" applyAlignment="1">
      <alignment/>
    </xf>
    <xf numFmtId="164" fontId="2" fillId="0" borderId="60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1" fillId="0" borderId="61" xfId="0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38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7" xfId="0" applyFont="1" applyBorder="1" applyAlignment="1">
      <alignment/>
    </xf>
    <xf numFmtId="164" fontId="2" fillId="0" borderId="54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6" xfId="0" applyFont="1" applyBorder="1" applyAlignment="1">
      <alignment wrapText="1"/>
    </xf>
    <xf numFmtId="164" fontId="2" fillId="0" borderId="56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2" fillId="0" borderId="57" xfId="0" applyFont="1" applyBorder="1" applyAlignment="1">
      <alignment wrapText="1"/>
    </xf>
    <xf numFmtId="0" fontId="0" fillId="0" borderId="4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1" xfId="0" applyBorder="1" applyAlignment="1">
      <alignment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18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62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left" wrapText="1"/>
    </xf>
    <xf numFmtId="49" fontId="0" fillId="0" borderId="62" xfId="0" applyNumberFormat="1" applyBorder="1" applyAlignment="1">
      <alignment horizontal="left" wrapText="1"/>
    </xf>
    <xf numFmtId="49" fontId="0" fillId="0" borderId="1" xfId="0" applyNumberFormat="1" applyBorder="1" applyAlignment="1">
      <alignment vertical="top" wrapText="1"/>
    </xf>
    <xf numFmtId="49" fontId="0" fillId="0" borderId="3" xfId="0" applyNumberFormat="1" applyBorder="1" applyAlignment="1">
      <alignment vertical="top" wrapText="1"/>
    </xf>
    <xf numFmtId="164" fontId="0" fillId="0" borderId="25" xfId="0" applyNumberFormat="1" applyBorder="1" applyAlignment="1">
      <alignment horizontal="center"/>
    </xf>
    <xf numFmtId="164" fontId="0" fillId="0" borderId="63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6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2" xfId="0" applyNumberForma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49" fontId="0" fillId="0" borderId="25" xfId="0" applyNumberFormat="1" applyBorder="1" applyAlignment="1">
      <alignment wrapText="1"/>
    </xf>
    <xf numFmtId="49" fontId="0" fillId="0" borderId="63" xfId="0" applyNumberFormat="1" applyBorder="1" applyAlignment="1">
      <alignment wrapText="1"/>
    </xf>
    <xf numFmtId="49" fontId="0" fillId="0" borderId="28" xfId="0" applyNumberFormat="1" applyBorder="1" applyAlignment="1">
      <alignment wrapText="1"/>
    </xf>
    <xf numFmtId="49" fontId="0" fillId="0" borderId="64" xfId="0" applyNumberFormat="1" applyBorder="1" applyAlignment="1">
      <alignment wrapText="1"/>
    </xf>
    <xf numFmtId="0" fontId="0" fillId="0" borderId="0" xfId="0" applyAlignment="1">
      <alignment/>
    </xf>
    <xf numFmtId="49" fontId="0" fillId="0" borderId="24" xfId="0" applyNumberFormat="1" applyBorder="1" applyAlignment="1">
      <alignment vertical="top" wrapText="1"/>
    </xf>
    <xf numFmtId="49" fontId="0" fillId="0" borderId="18" xfId="0" applyNumberFormat="1" applyBorder="1" applyAlignment="1">
      <alignment vertical="top" wrapText="1"/>
    </xf>
    <xf numFmtId="49" fontId="0" fillId="0" borderId="24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62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62" xfId="0" applyFon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49" fontId="0" fillId="0" borderId="3" xfId="0" applyNumberFormat="1" applyBorder="1" applyAlignment="1">
      <alignment horizontal="left"/>
    </xf>
    <xf numFmtId="49" fontId="0" fillId="0" borderId="42" xfId="0" applyNumberFormat="1" applyBorder="1" applyAlignment="1">
      <alignment horizontal="left"/>
    </xf>
    <xf numFmtId="49" fontId="0" fillId="0" borderId="62" xfId="0" applyNumberForma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9;_&#1055;&#1088;&#1080;&#1083;&#1086;&#1078;&#1077;&#1085;&#1080;&#1103;%201_2_3_&#1082;_&#1043;&#1053;&#1055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домст.классифик"/>
      <sheetName val="Приложение 1"/>
      <sheetName val="Приложение 2"/>
      <sheetName val="Приложение 3"/>
    </sheetNames>
    <sheetDataSet>
      <sheetData sheetId="3">
        <row r="11">
          <cell r="H11">
            <v>0</v>
          </cell>
        </row>
        <row r="13">
          <cell r="H13">
            <v>97.5</v>
          </cell>
        </row>
        <row r="17">
          <cell r="H17">
            <v>2757.6</v>
          </cell>
        </row>
        <row r="21">
          <cell r="H21">
            <v>790.9000000000001</v>
          </cell>
        </row>
        <row r="22">
          <cell r="H22">
            <v>68.1</v>
          </cell>
        </row>
        <row r="23">
          <cell r="H23">
            <v>43.6</v>
          </cell>
        </row>
        <row r="33">
          <cell r="H33">
            <v>0</v>
          </cell>
        </row>
        <row r="35">
          <cell r="H35">
            <v>2.4</v>
          </cell>
        </row>
        <row r="39">
          <cell r="H39">
            <v>37.6</v>
          </cell>
        </row>
        <row r="60">
          <cell r="H60">
            <v>269.9</v>
          </cell>
        </row>
        <row r="71">
          <cell r="H71">
            <v>569.9</v>
          </cell>
        </row>
        <row r="73">
          <cell r="H73">
            <v>719.3</v>
          </cell>
        </row>
        <row r="90">
          <cell r="H90">
            <v>266</v>
          </cell>
        </row>
        <row r="96">
          <cell r="H96">
            <v>6406</v>
          </cell>
        </row>
        <row r="122">
          <cell r="H122">
            <v>194.4</v>
          </cell>
        </row>
        <row r="133">
          <cell r="H133">
            <v>37.1</v>
          </cell>
        </row>
        <row r="138">
          <cell r="H138">
            <v>66.3</v>
          </cell>
        </row>
        <row r="162">
          <cell r="H162">
            <v>208.2</v>
          </cell>
        </row>
        <row r="183">
          <cell r="H183">
            <v>99.8</v>
          </cell>
        </row>
        <row r="190">
          <cell r="H190">
            <v>20000</v>
          </cell>
        </row>
        <row r="191">
          <cell r="H191">
            <v>19377</v>
          </cell>
        </row>
        <row r="204">
          <cell r="H204">
            <v>10000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="75" zoomScaleNormal="75" workbookViewId="0" topLeftCell="A28">
      <selection activeCell="H14" sqref="H14"/>
    </sheetView>
  </sheetViews>
  <sheetFormatPr defaultColWidth="8.796875" defaultRowHeight="15"/>
  <cols>
    <col min="1" max="1" width="42.09765625" style="81" customWidth="1"/>
    <col min="2" max="2" width="7.5" style="120" customWidth="1"/>
    <col min="3" max="3" width="8.69921875" style="81" customWidth="1"/>
    <col min="4" max="4" width="9.59765625" style="81" customWidth="1"/>
    <col min="5" max="5" width="13.09765625" style="81" customWidth="1"/>
    <col min="6" max="6" width="8.69921875" style="81" hidden="1" customWidth="1"/>
    <col min="7" max="16384" width="8.69921875" style="81" customWidth="1"/>
  </cols>
  <sheetData>
    <row r="1" ht="12.75">
      <c r="D1" s="81" t="s">
        <v>126</v>
      </c>
    </row>
    <row r="2" ht="12.75">
      <c r="C2" s="81" t="s">
        <v>327</v>
      </c>
    </row>
    <row r="4" spans="1:5" ht="12.75">
      <c r="A4" s="191" t="s">
        <v>293</v>
      </c>
      <c r="B4" s="191"/>
      <c r="C4" s="191"/>
      <c r="D4" s="191"/>
      <c r="E4" s="191"/>
    </row>
    <row r="5" spans="1:5" ht="12.75">
      <c r="A5" s="191" t="s">
        <v>294</v>
      </c>
      <c r="B5" s="191"/>
      <c r="C5" s="191"/>
      <c r="D5" s="191"/>
      <c r="E5" s="191"/>
    </row>
    <row r="6" spans="1:5" ht="12.75">
      <c r="A6" s="191" t="s">
        <v>295</v>
      </c>
      <c r="B6" s="191"/>
      <c r="C6" s="191"/>
      <c r="D6" s="191"/>
      <c r="E6" s="191"/>
    </row>
    <row r="8" ht="13.5" thickBot="1"/>
    <row r="9" spans="1:6" ht="13.5" thickBot="1">
      <c r="A9" s="82" t="s">
        <v>127</v>
      </c>
      <c r="B9" s="128" t="s">
        <v>123</v>
      </c>
      <c r="C9" s="83"/>
      <c r="D9" s="84" t="s">
        <v>128</v>
      </c>
      <c r="E9" s="18"/>
      <c r="F9" s="18"/>
    </row>
    <row r="10" spans="1:6" ht="13.5" thickBot="1">
      <c r="A10" s="85"/>
      <c r="B10" s="129"/>
      <c r="C10" s="82" t="s">
        <v>129</v>
      </c>
      <c r="D10" s="83" t="s">
        <v>130</v>
      </c>
      <c r="E10" s="18"/>
      <c r="F10" s="18"/>
    </row>
    <row r="11" spans="1:6" ht="12.75">
      <c r="A11" s="85"/>
      <c r="B11" s="129"/>
      <c r="C11" s="85" t="s">
        <v>131</v>
      </c>
      <c r="D11" s="82" t="s">
        <v>123</v>
      </c>
      <c r="E11" s="19" t="s">
        <v>132</v>
      </c>
      <c r="F11" s="19"/>
    </row>
    <row r="12" spans="1:6" ht="13.5" thickBot="1">
      <c r="A12" s="85"/>
      <c r="B12" s="129"/>
      <c r="C12" s="85"/>
      <c r="D12" s="85"/>
      <c r="E12" s="19" t="s">
        <v>133</v>
      </c>
      <c r="F12" s="20"/>
    </row>
    <row r="13" spans="1:5" ht="12.75">
      <c r="A13" s="86"/>
      <c r="B13" s="130"/>
      <c r="C13" s="86"/>
      <c r="D13" s="86"/>
      <c r="E13" s="19" t="s">
        <v>134</v>
      </c>
    </row>
    <row r="14" spans="1:5" ht="13.5" thickBot="1">
      <c r="A14" s="87"/>
      <c r="B14" s="131"/>
      <c r="C14" s="87"/>
      <c r="D14" s="87"/>
      <c r="E14" s="20" t="s">
        <v>135</v>
      </c>
    </row>
    <row r="15" spans="1:5" ht="12.75">
      <c r="A15" s="21" t="s">
        <v>7</v>
      </c>
      <c r="B15" s="132"/>
      <c r="C15" s="89"/>
      <c r="D15" s="88"/>
      <c r="E15" s="88"/>
    </row>
    <row r="16" spans="1:5" ht="12.75">
      <c r="A16" s="22" t="s">
        <v>136</v>
      </c>
      <c r="B16" s="111">
        <f>B18</f>
        <v>872.2</v>
      </c>
      <c r="C16" s="112">
        <f>C18</f>
        <v>872.2</v>
      </c>
      <c r="D16" s="114"/>
      <c r="E16" s="114"/>
    </row>
    <row r="17" spans="1:5" ht="12.75">
      <c r="A17" s="23" t="s">
        <v>137</v>
      </c>
      <c r="B17" s="90"/>
      <c r="C17" s="93"/>
      <c r="D17" s="92"/>
      <c r="E17" s="92"/>
    </row>
    <row r="18" spans="1:5" ht="13.5" thickBot="1">
      <c r="A18" s="24" t="s">
        <v>138</v>
      </c>
      <c r="B18" s="94">
        <f>C18+D18</f>
        <v>872.2</v>
      </c>
      <c r="C18" s="95">
        <v>872.2</v>
      </c>
      <c r="D18" s="96"/>
      <c r="E18" s="96"/>
    </row>
    <row r="19" spans="1:5" ht="12.75">
      <c r="A19" s="21" t="s">
        <v>112</v>
      </c>
      <c r="B19" s="113">
        <f>D19</f>
        <v>20000</v>
      </c>
      <c r="C19" s="114"/>
      <c r="D19" s="146">
        <f>D22</f>
        <v>20000</v>
      </c>
      <c r="E19" s="145">
        <f>E22</f>
        <v>20000</v>
      </c>
    </row>
    <row r="20" spans="1:5" ht="12.75">
      <c r="A20" s="27" t="s">
        <v>137</v>
      </c>
      <c r="B20" s="99"/>
      <c r="C20" s="92"/>
      <c r="D20" s="91"/>
      <c r="E20" s="90"/>
    </row>
    <row r="21" spans="1:5" ht="12.75">
      <c r="A21" s="23" t="s">
        <v>114</v>
      </c>
      <c r="B21" s="99"/>
      <c r="C21" s="92"/>
      <c r="D21" s="93"/>
      <c r="E21" s="92"/>
    </row>
    <row r="22" spans="1:5" ht="13.5" thickBot="1">
      <c r="A22" s="24" t="s">
        <v>116</v>
      </c>
      <c r="B22" s="105">
        <f>D22</f>
        <v>20000</v>
      </c>
      <c r="C22" s="96"/>
      <c r="D22" s="95">
        <v>20000</v>
      </c>
      <c r="E22" s="94">
        <v>20000</v>
      </c>
    </row>
    <row r="23" spans="1:5" ht="12.75">
      <c r="A23" s="21" t="s">
        <v>18</v>
      </c>
      <c r="B23" s="125">
        <f>B25+B26+B27</f>
        <v>29377</v>
      </c>
      <c r="C23" s="122">
        <f>B23</f>
        <v>29377</v>
      </c>
      <c r="D23" s="124"/>
      <c r="E23" s="97"/>
    </row>
    <row r="24" spans="1:5" ht="12.75">
      <c r="A24" s="27" t="s">
        <v>137</v>
      </c>
      <c r="B24" s="133"/>
      <c r="C24" s="106"/>
      <c r="D24" s="108"/>
      <c r="E24" s="106"/>
    </row>
    <row r="25" spans="1:5" ht="12.75">
      <c r="A25" s="23" t="s">
        <v>118</v>
      </c>
      <c r="B25" s="99"/>
      <c r="C25" s="90"/>
      <c r="D25" s="93"/>
      <c r="E25" s="92"/>
    </row>
    <row r="26" spans="1:5" ht="12.75">
      <c r="A26" s="23" t="s">
        <v>139</v>
      </c>
      <c r="B26" s="99">
        <f>C26</f>
        <v>29377</v>
      </c>
      <c r="C26" s="90">
        <v>29377</v>
      </c>
      <c r="D26" s="93"/>
      <c r="E26" s="92"/>
    </row>
    <row r="27" spans="1:5" ht="13.5" thickBot="1">
      <c r="A27" s="26" t="s">
        <v>121</v>
      </c>
      <c r="B27" s="107"/>
      <c r="C27" s="104"/>
      <c r="D27" s="103"/>
      <c r="E27" s="102"/>
    </row>
    <row r="28" spans="1:5" ht="12.75">
      <c r="A28" s="21" t="s">
        <v>31</v>
      </c>
      <c r="B28" s="122">
        <f>B30+B31+B32</f>
        <v>3801.2</v>
      </c>
      <c r="C28" s="136">
        <f>C30+C31+C32</f>
        <v>3801.2</v>
      </c>
      <c r="D28" s="123">
        <f>D30+D31+D32</f>
        <v>0</v>
      </c>
      <c r="E28" s="143"/>
    </row>
    <row r="29" spans="1:5" ht="12.75">
      <c r="A29" s="27" t="s">
        <v>137</v>
      </c>
      <c r="B29" s="134"/>
      <c r="C29" s="108"/>
      <c r="D29" s="106"/>
      <c r="E29" s="109"/>
    </row>
    <row r="30" spans="1:5" ht="12.75">
      <c r="A30" s="23" t="s">
        <v>33</v>
      </c>
      <c r="B30" s="90">
        <f>C30</f>
        <v>2794.7</v>
      </c>
      <c r="C30" s="93">
        <v>2794.7</v>
      </c>
      <c r="D30" s="90"/>
      <c r="E30" s="101"/>
    </row>
    <row r="31" spans="1:5" ht="12.75">
      <c r="A31" s="23" t="s">
        <v>39</v>
      </c>
      <c r="B31" s="90">
        <f>C31</f>
        <v>1006.5000000000001</v>
      </c>
      <c r="C31" s="93">
        <f>857.2+68.1+81.2</f>
        <v>1006.5000000000001</v>
      </c>
      <c r="D31" s="92"/>
      <c r="E31" s="101"/>
    </row>
    <row r="32" spans="1:5" ht="15" customHeight="1" thickBot="1">
      <c r="A32" s="24" t="s">
        <v>46</v>
      </c>
      <c r="B32" s="94"/>
      <c r="C32" s="100"/>
      <c r="D32" s="96"/>
      <c r="E32" s="115"/>
    </row>
    <row r="33" spans="1:5" ht="12.75">
      <c r="A33" s="25" t="s">
        <v>85</v>
      </c>
      <c r="B33" s="144">
        <f>B35+B36</f>
        <v>6718</v>
      </c>
      <c r="C33" s="122">
        <f>C35+C36</f>
        <v>2473.6</v>
      </c>
      <c r="D33" s="173">
        <f>D35</f>
        <v>4244.4</v>
      </c>
      <c r="E33" s="106"/>
    </row>
    <row r="34" spans="1:5" ht="12.75">
      <c r="A34" s="27" t="s">
        <v>137</v>
      </c>
      <c r="B34" s="133"/>
      <c r="C34" s="106"/>
      <c r="D34" s="108"/>
      <c r="E34" s="106"/>
    </row>
    <row r="35" spans="1:5" ht="12.75">
      <c r="A35" s="23" t="s">
        <v>87</v>
      </c>
      <c r="B35" s="99">
        <f>C35+D35</f>
        <v>6406</v>
      </c>
      <c r="C35" s="90">
        <v>2161.6</v>
      </c>
      <c r="D35" s="91">
        <v>4244.4</v>
      </c>
      <c r="E35" s="92"/>
    </row>
    <row r="36" spans="1:5" ht="13.5" thickBot="1">
      <c r="A36" s="23" t="s">
        <v>101</v>
      </c>
      <c r="B36" s="99">
        <v>312</v>
      </c>
      <c r="C36" s="94">
        <v>312</v>
      </c>
      <c r="D36" s="93"/>
      <c r="E36" s="92"/>
    </row>
    <row r="37" spans="1:5" ht="12.75">
      <c r="A37" s="21" t="s">
        <v>25</v>
      </c>
      <c r="B37" s="125">
        <f>B40+B42+B43</f>
        <v>2555.2</v>
      </c>
      <c r="C37" s="123">
        <f>B37-D37</f>
        <v>2555.2</v>
      </c>
      <c r="D37" s="98"/>
      <c r="E37" s="97"/>
    </row>
    <row r="38" spans="1:5" ht="12.75">
      <c r="A38" s="27" t="s">
        <v>137</v>
      </c>
      <c r="B38" s="133"/>
      <c r="C38" s="106"/>
      <c r="D38" s="108"/>
      <c r="E38" s="106"/>
    </row>
    <row r="39" spans="1:5" ht="12.75">
      <c r="A39" s="23" t="s">
        <v>69</v>
      </c>
      <c r="B39" s="99"/>
      <c r="C39" s="92"/>
      <c r="D39" s="93"/>
      <c r="E39" s="92"/>
    </row>
    <row r="40" spans="1:5" ht="12.75">
      <c r="A40" s="23" t="s">
        <v>70</v>
      </c>
      <c r="B40" s="99">
        <f>C40</f>
        <v>1289.2</v>
      </c>
      <c r="C40" s="92">
        <v>1289.2</v>
      </c>
      <c r="D40" s="93"/>
      <c r="E40" s="92"/>
    </row>
    <row r="41" spans="1:5" ht="12.75">
      <c r="A41" s="23" t="s">
        <v>74</v>
      </c>
      <c r="B41" s="99"/>
      <c r="C41" s="92"/>
      <c r="D41" s="93"/>
      <c r="E41" s="92"/>
    </row>
    <row r="42" spans="1:5" ht="12.75">
      <c r="A42" s="23" t="s">
        <v>105</v>
      </c>
      <c r="B42" s="99"/>
      <c r="C42" s="92"/>
      <c r="D42" s="93"/>
      <c r="E42" s="92"/>
    </row>
    <row r="43" spans="1:5" ht="13.5" thickBot="1">
      <c r="A43" s="26" t="s">
        <v>140</v>
      </c>
      <c r="B43" s="107">
        <v>1266</v>
      </c>
      <c r="C43" s="102">
        <v>1266</v>
      </c>
      <c r="D43" s="103"/>
      <c r="E43" s="102"/>
    </row>
    <row r="44" spans="1:5" ht="13.5" thickBot="1">
      <c r="A44" s="58" t="s">
        <v>301</v>
      </c>
      <c r="B44" s="174">
        <v>288</v>
      </c>
      <c r="C44" s="14">
        <v>288</v>
      </c>
      <c r="D44" s="175"/>
      <c r="E44" s="176"/>
    </row>
    <row r="45" spans="1:5" ht="13.5" thickBot="1">
      <c r="A45" s="167"/>
      <c r="B45" s="169"/>
      <c r="C45" s="110"/>
      <c r="D45" s="170"/>
      <c r="E45" s="168"/>
    </row>
    <row r="46" spans="1:5" ht="13.5" thickBot="1">
      <c r="A46" s="171" t="s">
        <v>141</v>
      </c>
      <c r="B46" s="172">
        <f>B16+B19+B23+B28+B33+B37+B44</f>
        <v>63611.59999999999</v>
      </c>
      <c r="C46" s="172">
        <f>C16+C19+C23+C28+C33+C37+C44</f>
        <v>39367.2</v>
      </c>
      <c r="D46" s="172">
        <f>D16+D19+D23+D28+D33+D37</f>
        <v>24244.4</v>
      </c>
      <c r="E46" s="172">
        <f>E16+E19+E23+E28+E33+E37</f>
        <v>20000</v>
      </c>
    </row>
    <row r="47" spans="1:5" ht="12.75">
      <c r="A47" s="9"/>
      <c r="B47" s="135"/>
      <c r="C47" s="110"/>
      <c r="D47" s="110"/>
      <c r="E47" s="110"/>
    </row>
    <row r="48" spans="1:5" ht="12.75">
      <c r="A48" s="9"/>
      <c r="B48" s="135"/>
      <c r="C48" s="110"/>
      <c r="D48" s="110"/>
      <c r="E48" s="110"/>
    </row>
    <row r="49" spans="1:5" ht="12.75">
      <c r="A49" s="110"/>
      <c r="B49" s="135"/>
      <c r="C49" s="110"/>
      <c r="D49" s="110"/>
      <c r="E49" s="110"/>
    </row>
    <row r="50" spans="1:5" ht="12.75">
      <c r="A50" s="110"/>
      <c r="B50" s="135"/>
      <c r="C50" s="110"/>
      <c r="D50" s="110"/>
      <c r="E50" s="110"/>
    </row>
  </sheetData>
  <mergeCells count="3">
    <mergeCell ref="A4:E4"/>
    <mergeCell ref="A5:E5"/>
    <mergeCell ref="A6:E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"/>
  <sheetViews>
    <sheetView zoomScale="75" zoomScaleNormal="75" workbookViewId="0" topLeftCell="A1">
      <selection activeCell="I11" sqref="I11:I12"/>
    </sheetView>
  </sheetViews>
  <sheetFormatPr defaultColWidth="8.796875" defaultRowHeight="15"/>
  <cols>
    <col min="1" max="1" width="52.5" style="81" customWidth="1"/>
    <col min="2" max="2" width="0.6953125" style="81" hidden="1" customWidth="1"/>
    <col min="3" max="3" width="4.8984375" style="119" customWidth="1"/>
    <col min="4" max="4" width="4.5" style="119" customWidth="1"/>
    <col min="5" max="5" width="4.59765625" style="119" customWidth="1"/>
    <col min="6" max="6" width="4.8984375" style="119" customWidth="1"/>
    <col min="7" max="7" width="9.3984375" style="120" customWidth="1"/>
    <col min="8" max="16384" width="8.69921875" style="81" customWidth="1"/>
  </cols>
  <sheetData>
    <row r="1" ht="12.75">
      <c r="E1" s="119" t="s">
        <v>142</v>
      </c>
    </row>
    <row r="2" ht="12.75">
      <c r="D2" s="119" t="s">
        <v>327</v>
      </c>
    </row>
    <row r="4" spans="1:7" ht="12.75">
      <c r="A4" s="191" t="s">
        <v>307</v>
      </c>
      <c r="B4" s="191"/>
      <c r="C4" s="191"/>
      <c r="D4" s="191"/>
      <c r="E4" s="191"/>
      <c r="F4" s="191"/>
      <c r="G4" s="191"/>
    </row>
    <row r="5" spans="1:7" ht="12.75">
      <c r="A5" s="191" t="s">
        <v>308</v>
      </c>
      <c r="B5" s="191"/>
      <c r="C5" s="191"/>
      <c r="D5" s="191"/>
      <c r="E5" s="191"/>
      <c r="F5" s="191"/>
      <c r="G5" s="191"/>
    </row>
    <row r="6" spans="1:7" s="2" customFormat="1" ht="12" customHeight="1">
      <c r="A6" s="191" t="s">
        <v>309</v>
      </c>
      <c r="B6" s="191"/>
      <c r="C6" s="191"/>
      <c r="D6" s="191"/>
      <c r="E6" s="191"/>
      <c r="F6" s="191"/>
      <c r="G6" s="191"/>
    </row>
    <row r="7" spans="1:7" s="2" customFormat="1" ht="12.75">
      <c r="A7" s="147"/>
      <c r="B7" s="148"/>
      <c r="C7" s="149"/>
      <c r="D7" s="3"/>
      <c r="E7" s="3"/>
      <c r="F7" s="3"/>
      <c r="G7" s="70"/>
    </row>
    <row r="8" spans="3:7" s="2" customFormat="1" ht="13.5" thickBot="1">
      <c r="C8" s="3"/>
      <c r="D8" s="3"/>
      <c r="E8" s="3"/>
      <c r="F8" s="3"/>
      <c r="G8" s="70"/>
    </row>
    <row r="9" spans="1:7" s="2" customFormat="1" ht="13.5" thickBot="1">
      <c r="A9" s="58" t="s">
        <v>143</v>
      </c>
      <c r="B9" s="14"/>
      <c r="C9" s="15" t="s">
        <v>2</v>
      </c>
      <c r="D9" s="15" t="s">
        <v>3</v>
      </c>
      <c r="E9" s="15" t="s">
        <v>4</v>
      </c>
      <c r="F9" s="59" t="s">
        <v>5</v>
      </c>
      <c r="G9" s="66" t="s">
        <v>123</v>
      </c>
    </row>
    <row r="10" spans="1:7" s="2" customFormat="1" ht="13.5" thickBot="1">
      <c r="A10" s="159"/>
      <c r="B10" s="150"/>
      <c r="C10" s="151"/>
      <c r="D10" s="151"/>
      <c r="E10" s="151"/>
      <c r="F10" s="151"/>
      <c r="G10" s="179"/>
    </row>
    <row r="11" spans="1:7" s="2" customFormat="1" ht="12.75">
      <c r="A11" s="30" t="s">
        <v>220</v>
      </c>
      <c r="B11" s="152"/>
      <c r="C11" s="153" t="s">
        <v>14</v>
      </c>
      <c r="D11" s="39"/>
      <c r="E11" s="39"/>
      <c r="F11" s="40"/>
      <c r="G11" s="154">
        <f>G12</f>
        <v>872.1999999999998</v>
      </c>
    </row>
    <row r="12" spans="1:8" s="2" customFormat="1" ht="12.75">
      <c r="A12" s="4" t="s">
        <v>138</v>
      </c>
      <c r="B12" s="34"/>
      <c r="C12" s="33" t="s">
        <v>14</v>
      </c>
      <c r="D12" s="6" t="s">
        <v>15</v>
      </c>
      <c r="E12" s="6"/>
      <c r="F12" s="10"/>
      <c r="G12" s="67">
        <f>G13+G15</f>
        <v>872.1999999999998</v>
      </c>
      <c r="H12" s="9"/>
    </row>
    <row r="13" spans="1:7" s="2" customFormat="1" ht="12.75">
      <c r="A13" s="35" t="s">
        <v>144</v>
      </c>
      <c r="B13" s="34"/>
      <c r="C13" s="33" t="s">
        <v>14</v>
      </c>
      <c r="D13" s="6" t="s">
        <v>15</v>
      </c>
      <c r="E13" s="6" t="s">
        <v>8</v>
      </c>
      <c r="F13" s="10"/>
      <c r="G13" s="67">
        <f>G14</f>
        <v>0</v>
      </c>
    </row>
    <row r="14" spans="1:7" s="2" customFormat="1" ht="12.75">
      <c r="A14" s="4" t="s">
        <v>9</v>
      </c>
      <c r="B14" s="34"/>
      <c r="C14" s="33" t="s">
        <v>14</v>
      </c>
      <c r="D14" s="6" t="s">
        <v>15</v>
      </c>
      <c r="E14" s="6" t="s">
        <v>8</v>
      </c>
      <c r="F14" s="10" t="s">
        <v>10</v>
      </c>
      <c r="G14" s="67">
        <f>'[1]Приложение 3'!H11+'[1]Приложение 3'!H33+'[1]Приложение 3'!H58+'[1]Приложение 3'!H120+'[1]Приложение 3'!H160+'[1]Приложение 3'!H181</f>
        <v>0</v>
      </c>
    </row>
    <row r="15" spans="1:7" s="2" customFormat="1" ht="12.75">
      <c r="A15" s="4" t="s">
        <v>155</v>
      </c>
      <c r="B15" s="34"/>
      <c r="C15" s="33" t="s">
        <v>14</v>
      </c>
      <c r="D15" s="6" t="s">
        <v>15</v>
      </c>
      <c r="E15" s="6" t="s">
        <v>10</v>
      </c>
      <c r="F15" s="10"/>
      <c r="G15" s="67">
        <f>G16</f>
        <v>872.1999999999998</v>
      </c>
    </row>
    <row r="16" spans="1:7" s="2" customFormat="1" ht="13.5" thickBot="1">
      <c r="A16" s="7" t="s">
        <v>11</v>
      </c>
      <c r="B16" s="36"/>
      <c r="C16" s="37" t="s">
        <v>14</v>
      </c>
      <c r="D16" s="8" t="s">
        <v>15</v>
      </c>
      <c r="E16" s="8" t="s">
        <v>10</v>
      </c>
      <c r="F16" s="11" t="s">
        <v>12</v>
      </c>
      <c r="G16" s="76">
        <f>'[1]Приложение 3'!H13+'[1]Приложение 3'!H35+'[1]Приложение 3'!H60+'[1]Приложение 3'!H122+'[1]Приложение 3'!H162+'[1]Приложение 3'!H183</f>
        <v>872.1999999999998</v>
      </c>
    </row>
    <row r="17" spans="1:7" s="2" customFormat="1" ht="12.75">
      <c r="A17" s="30" t="s">
        <v>112</v>
      </c>
      <c r="B17" s="38"/>
      <c r="C17" s="39" t="s">
        <v>47</v>
      </c>
      <c r="D17" s="39"/>
      <c r="E17" s="39"/>
      <c r="F17" s="40"/>
      <c r="G17" s="79">
        <f>G18</f>
        <v>20000</v>
      </c>
    </row>
    <row r="18" spans="1:7" s="2" customFormat="1" ht="12.75">
      <c r="A18" s="43" t="s">
        <v>113</v>
      </c>
      <c r="B18" s="4"/>
      <c r="C18" s="6" t="s">
        <v>47</v>
      </c>
      <c r="D18" s="6" t="s">
        <v>47</v>
      </c>
      <c r="E18" s="6"/>
      <c r="F18" s="10"/>
      <c r="G18" s="67">
        <f>G19</f>
        <v>20000</v>
      </c>
    </row>
    <row r="19" spans="1:7" s="2" customFormat="1" ht="12.75">
      <c r="A19" s="43" t="s">
        <v>114</v>
      </c>
      <c r="B19" s="4"/>
      <c r="C19" s="6" t="s">
        <v>47</v>
      </c>
      <c r="D19" s="6" t="s">
        <v>47</v>
      </c>
      <c r="E19" s="6" t="s">
        <v>115</v>
      </c>
      <c r="F19" s="10"/>
      <c r="G19" s="67">
        <f>G20</f>
        <v>20000</v>
      </c>
    </row>
    <row r="20" spans="1:7" s="2" customFormat="1" ht="13.5" thickBot="1">
      <c r="A20" s="43" t="s">
        <v>221</v>
      </c>
      <c r="B20" s="7"/>
      <c r="C20" s="8" t="s">
        <v>47</v>
      </c>
      <c r="D20" s="8" t="s">
        <v>47</v>
      </c>
      <c r="E20" s="8" t="s">
        <v>115</v>
      </c>
      <c r="F20" s="11" t="s">
        <v>117</v>
      </c>
      <c r="G20" s="76">
        <f>'[1]Приложение 3'!H190</f>
        <v>20000</v>
      </c>
    </row>
    <row r="21" spans="1:7" s="2" customFormat="1" ht="12.75">
      <c r="A21" s="30" t="s">
        <v>18</v>
      </c>
      <c r="B21" s="38"/>
      <c r="C21" s="39" t="s">
        <v>19</v>
      </c>
      <c r="D21" s="39"/>
      <c r="E21" s="39"/>
      <c r="F21" s="40"/>
      <c r="G21" s="79">
        <f>G22</f>
        <v>29377</v>
      </c>
    </row>
    <row r="22" spans="1:7" s="2" customFormat="1" ht="12.75">
      <c r="A22" s="32" t="s">
        <v>139</v>
      </c>
      <c r="B22" s="4"/>
      <c r="C22" s="6" t="s">
        <v>19</v>
      </c>
      <c r="D22" s="6" t="s">
        <v>21</v>
      </c>
      <c r="E22" s="6"/>
      <c r="F22" s="10"/>
      <c r="G22" s="67">
        <f>G23</f>
        <v>29377</v>
      </c>
    </row>
    <row r="23" spans="1:7" s="2" customFormat="1" ht="12.75">
      <c r="A23" s="43" t="s">
        <v>222</v>
      </c>
      <c r="B23" s="4"/>
      <c r="C23" s="6" t="s">
        <v>19</v>
      </c>
      <c r="D23" s="6" t="s">
        <v>21</v>
      </c>
      <c r="E23" s="6" t="s">
        <v>23</v>
      </c>
      <c r="F23" s="10"/>
      <c r="G23" s="67">
        <f>G26+G29</f>
        <v>29377</v>
      </c>
    </row>
    <row r="24" spans="1:7" s="2" customFormat="1" ht="12.75">
      <c r="A24" s="43" t="s">
        <v>216</v>
      </c>
      <c r="B24" s="4"/>
      <c r="C24" s="6"/>
      <c r="D24" s="6"/>
      <c r="E24" s="6"/>
      <c r="F24" s="10"/>
      <c r="G24" s="67"/>
    </row>
    <row r="25" spans="1:7" s="2" customFormat="1" ht="12.75">
      <c r="A25" s="43" t="s">
        <v>223</v>
      </c>
      <c r="B25" s="4"/>
      <c r="C25" s="6"/>
      <c r="D25" s="6"/>
      <c r="E25" s="6"/>
      <c r="F25" s="10"/>
      <c r="G25" s="67"/>
    </row>
    <row r="26" spans="1:7" s="2" customFormat="1" ht="12.75">
      <c r="A26" s="43" t="s">
        <v>217</v>
      </c>
      <c r="B26" s="4"/>
      <c r="C26" s="6" t="s">
        <v>19</v>
      </c>
      <c r="D26" s="6" t="s">
        <v>21</v>
      </c>
      <c r="E26" s="6" t="s">
        <v>23</v>
      </c>
      <c r="F26" s="10" t="s">
        <v>71</v>
      </c>
      <c r="G26" s="67">
        <f>'[1]Приложение 3'!H191</f>
        <v>19377</v>
      </c>
    </row>
    <row r="27" spans="1:7" s="2" customFormat="1" ht="12.75">
      <c r="A27" s="43" t="s">
        <v>218</v>
      </c>
      <c r="B27" s="4"/>
      <c r="C27" s="6"/>
      <c r="D27" s="6"/>
      <c r="E27" s="6"/>
      <c r="F27" s="10"/>
      <c r="G27" s="67"/>
    </row>
    <row r="28" spans="1:7" s="2" customFormat="1" ht="12.75">
      <c r="A28" s="43" t="s">
        <v>219</v>
      </c>
      <c r="B28" s="4"/>
      <c r="C28" s="6"/>
      <c r="D28" s="6"/>
      <c r="E28" s="6"/>
      <c r="F28" s="10"/>
      <c r="G28" s="67"/>
    </row>
    <row r="29" spans="1:7" s="2" customFormat="1" ht="12.75">
      <c r="A29" s="43" t="s">
        <v>119</v>
      </c>
      <c r="B29" s="4"/>
      <c r="C29" s="6" t="s">
        <v>19</v>
      </c>
      <c r="D29" s="6" t="s">
        <v>21</v>
      </c>
      <c r="E29" s="6" t="s">
        <v>23</v>
      </c>
      <c r="F29" s="10" t="s">
        <v>120</v>
      </c>
      <c r="G29" s="67">
        <f>'[1]Приложение 3'!H204</f>
        <v>10000</v>
      </c>
    </row>
    <row r="30" spans="1:7" s="2" customFormat="1" ht="12.75">
      <c r="A30" s="43" t="s">
        <v>203</v>
      </c>
      <c r="B30" s="4"/>
      <c r="C30" s="6"/>
      <c r="D30" s="6"/>
      <c r="E30" s="6"/>
      <c r="F30" s="10"/>
      <c r="G30" s="67"/>
    </row>
    <row r="31" spans="1:7" s="2" customFormat="1" ht="12.75">
      <c r="A31" s="63" t="s">
        <v>31</v>
      </c>
      <c r="B31" s="65"/>
      <c r="C31" s="64" t="s">
        <v>32</v>
      </c>
      <c r="D31" s="64"/>
      <c r="E31" s="64"/>
      <c r="F31" s="118"/>
      <c r="G31" s="68">
        <f>G32+G35</f>
        <v>3801.2</v>
      </c>
    </row>
    <row r="32" spans="1:7" s="2" customFormat="1" ht="12.75">
      <c r="A32" s="43" t="s">
        <v>33</v>
      </c>
      <c r="B32" s="4"/>
      <c r="C32" s="6" t="s">
        <v>32</v>
      </c>
      <c r="D32" s="6" t="s">
        <v>14</v>
      </c>
      <c r="E32" s="6"/>
      <c r="F32" s="10"/>
      <c r="G32" s="67">
        <f>G33</f>
        <v>2794.7</v>
      </c>
    </row>
    <row r="33" spans="1:7" s="2" customFormat="1" ht="12.75">
      <c r="A33" s="43" t="s">
        <v>145</v>
      </c>
      <c r="B33" s="4"/>
      <c r="C33" s="6" t="s">
        <v>32</v>
      </c>
      <c r="D33" s="6" t="s">
        <v>14</v>
      </c>
      <c r="E33" s="6" t="s">
        <v>36</v>
      </c>
      <c r="F33" s="10"/>
      <c r="G33" s="67">
        <f>G34</f>
        <v>2794.7</v>
      </c>
    </row>
    <row r="34" spans="1:7" s="2" customFormat="1" ht="12.75">
      <c r="A34" s="43" t="s">
        <v>37</v>
      </c>
      <c r="B34" s="4"/>
      <c r="C34" s="6" t="s">
        <v>32</v>
      </c>
      <c r="D34" s="6" t="s">
        <v>14</v>
      </c>
      <c r="E34" s="6" t="s">
        <v>36</v>
      </c>
      <c r="F34" s="10" t="s">
        <v>38</v>
      </c>
      <c r="G34" s="67">
        <f>'[1]Приложение 3'!H17+'[1]Приложение 3'!H133</f>
        <v>2794.7</v>
      </c>
    </row>
    <row r="35" spans="1:7" s="2" customFormat="1" ht="12.75">
      <c r="A35" s="43" t="s">
        <v>39</v>
      </c>
      <c r="B35" s="4"/>
      <c r="C35" s="6" t="s">
        <v>32</v>
      </c>
      <c r="D35" s="6" t="s">
        <v>21</v>
      </c>
      <c r="E35" s="6"/>
      <c r="F35" s="10"/>
      <c r="G35" s="67">
        <f>G36</f>
        <v>1006.5000000000001</v>
      </c>
    </row>
    <row r="36" spans="1:7" s="2" customFormat="1" ht="12.75">
      <c r="A36" s="43" t="s">
        <v>146</v>
      </c>
      <c r="B36" s="4"/>
      <c r="C36" s="6" t="s">
        <v>32</v>
      </c>
      <c r="D36" s="6" t="s">
        <v>21</v>
      </c>
      <c r="E36" s="6" t="s">
        <v>42</v>
      </c>
      <c r="F36" s="10"/>
      <c r="G36" s="67">
        <f>G38+G39+G40</f>
        <v>1006.5000000000001</v>
      </c>
    </row>
    <row r="37" spans="1:7" s="2" customFormat="1" ht="12.75">
      <c r="A37" s="43" t="s">
        <v>224</v>
      </c>
      <c r="B37" s="4"/>
      <c r="C37" s="6"/>
      <c r="D37" s="6"/>
      <c r="E37" s="6"/>
      <c r="F37" s="10"/>
      <c r="G37" s="67"/>
    </row>
    <row r="38" spans="1:7" s="2" customFormat="1" ht="12.75">
      <c r="A38" s="43" t="s">
        <v>205</v>
      </c>
      <c r="B38" s="4"/>
      <c r="C38" s="6" t="s">
        <v>32</v>
      </c>
      <c r="D38" s="6" t="s">
        <v>21</v>
      </c>
      <c r="E38" s="6" t="s">
        <v>42</v>
      </c>
      <c r="F38" s="10" t="s">
        <v>43</v>
      </c>
      <c r="G38" s="67">
        <f>'[1]Приложение 3'!H21+'[1]Приложение 3'!H138</f>
        <v>857.2</v>
      </c>
    </row>
    <row r="39" spans="1:7" s="2" customFormat="1" ht="12.75">
      <c r="A39" s="43" t="s">
        <v>147</v>
      </c>
      <c r="B39" s="4"/>
      <c r="C39" s="6" t="s">
        <v>32</v>
      </c>
      <c r="D39" s="6" t="s">
        <v>21</v>
      </c>
      <c r="E39" s="6" t="s">
        <v>42</v>
      </c>
      <c r="F39" s="10" t="s">
        <v>44</v>
      </c>
      <c r="G39" s="67">
        <f>'[1]Приложение 3'!H22</f>
        <v>68.1</v>
      </c>
    </row>
    <row r="40" spans="1:7" s="2" customFormat="1" ht="13.5" thickBot="1">
      <c r="A40" s="43" t="s">
        <v>148</v>
      </c>
      <c r="B40" s="4"/>
      <c r="C40" s="6" t="s">
        <v>32</v>
      </c>
      <c r="D40" s="6" t="s">
        <v>21</v>
      </c>
      <c r="E40" s="6" t="s">
        <v>42</v>
      </c>
      <c r="F40" s="10" t="s">
        <v>45</v>
      </c>
      <c r="G40" s="67">
        <f>'[1]Приложение 3'!H23+'[1]Приложение 3'!H166+'[1]Приложение 3'!H39</f>
        <v>81.2</v>
      </c>
    </row>
    <row r="41" spans="1:7" s="2" customFormat="1" ht="12.75">
      <c r="A41" s="30" t="s">
        <v>85</v>
      </c>
      <c r="B41" s="38"/>
      <c r="C41" s="39" t="s">
        <v>86</v>
      </c>
      <c r="D41" s="39"/>
      <c r="E41" s="39"/>
      <c r="F41" s="40"/>
      <c r="G41" s="79">
        <f>G42+G50</f>
        <v>6718</v>
      </c>
    </row>
    <row r="42" spans="1:7" s="2" customFormat="1" ht="12.75">
      <c r="A42" s="43" t="s">
        <v>87</v>
      </c>
      <c r="B42" s="4"/>
      <c r="C42" s="6" t="s">
        <v>86</v>
      </c>
      <c r="D42" s="6" t="s">
        <v>14</v>
      </c>
      <c r="E42" s="6"/>
      <c r="F42" s="10"/>
      <c r="G42" s="67">
        <f>G43</f>
        <v>6406</v>
      </c>
    </row>
    <row r="43" spans="1:7" s="2" customFormat="1" ht="12.75">
      <c r="A43" s="43" t="s">
        <v>88</v>
      </c>
      <c r="B43" s="4"/>
      <c r="C43" s="6" t="s">
        <v>86</v>
      </c>
      <c r="D43" s="6" t="s">
        <v>14</v>
      </c>
      <c r="E43" s="6" t="s">
        <v>89</v>
      </c>
      <c r="F43" s="10"/>
      <c r="G43" s="67">
        <f>G44+G45+G46+G49</f>
        <v>6406</v>
      </c>
    </row>
    <row r="44" spans="1:7" s="2" customFormat="1" ht="12.75">
      <c r="A44" s="43" t="s">
        <v>149</v>
      </c>
      <c r="B44" s="4"/>
      <c r="C44" s="6" t="s">
        <v>86</v>
      </c>
      <c r="D44" s="6" t="s">
        <v>14</v>
      </c>
      <c r="E44" s="6" t="s">
        <v>89</v>
      </c>
      <c r="F44" s="10" t="s">
        <v>90</v>
      </c>
      <c r="G44" s="67">
        <f>'[1]Приложение 3'!H96</f>
        <v>6406</v>
      </c>
    </row>
    <row r="45" spans="1:7" s="2" customFormat="1" ht="12.75">
      <c r="A45" s="43" t="s">
        <v>91</v>
      </c>
      <c r="B45" s="4"/>
      <c r="C45" s="6" t="s">
        <v>86</v>
      </c>
      <c r="D45" s="6" t="s">
        <v>14</v>
      </c>
      <c r="E45" s="6" t="s">
        <v>89</v>
      </c>
      <c r="F45" s="10" t="s">
        <v>92</v>
      </c>
      <c r="G45" s="67">
        <f>'[1]Приложение 3'!H97</f>
        <v>0</v>
      </c>
    </row>
    <row r="46" spans="1:7" s="2" customFormat="1" ht="12.75">
      <c r="A46" s="43" t="s">
        <v>192</v>
      </c>
      <c r="B46" s="4"/>
      <c r="C46" s="6" t="s">
        <v>86</v>
      </c>
      <c r="D46" s="6" t="s">
        <v>14</v>
      </c>
      <c r="E46" s="6" t="s">
        <v>89</v>
      </c>
      <c r="F46" s="10" t="s">
        <v>93</v>
      </c>
      <c r="G46" s="67">
        <f>'[1]Приложение 3'!H98+'[1]Приложение 3'!H145</f>
        <v>0</v>
      </c>
    </row>
    <row r="47" spans="1:7" s="2" customFormat="1" ht="12.75">
      <c r="A47" s="43" t="s">
        <v>225</v>
      </c>
      <c r="B47" s="4"/>
      <c r="C47" s="6"/>
      <c r="D47" s="6"/>
      <c r="E47" s="6"/>
      <c r="F47" s="10"/>
      <c r="G47" s="67"/>
    </row>
    <row r="48" spans="1:7" s="2" customFormat="1" ht="12.75">
      <c r="A48" s="43" t="s">
        <v>226</v>
      </c>
      <c r="B48" s="4"/>
      <c r="C48" s="6"/>
      <c r="D48" s="6"/>
      <c r="E48" s="6"/>
      <c r="F48" s="10"/>
      <c r="G48" s="67"/>
    </row>
    <row r="49" spans="1:7" s="2" customFormat="1" ht="12.75">
      <c r="A49" s="43" t="s">
        <v>227</v>
      </c>
      <c r="B49" s="4"/>
      <c r="C49" s="6" t="s">
        <v>86</v>
      </c>
      <c r="D49" s="6" t="s">
        <v>14</v>
      </c>
      <c r="E49" s="6" t="s">
        <v>89</v>
      </c>
      <c r="F49" s="10" t="s">
        <v>122</v>
      </c>
      <c r="G49" s="67"/>
    </row>
    <row r="50" spans="1:7" s="2" customFormat="1" ht="12.75">
      <c r="A50" s="43" t="s">
        <v>101</v>
      </c>
      <c r="B50" s="4"/>
      <c r="C50" s="6" t="s">
        <v>86</v>
      </c>
      <c r="D50" s="6" t="s">
        <v>102</v>
      </c>
      <c r="E50" s="6"/>
      <c r="F50" s="10"/>
      <c r="G50" s="67">
        <f>G51</f>
        <v>312</v>
      </c>
    </row>
    <row r="51" spans="1:7" s="2" customFormat="1" ht="12.75">
      <c r="A51" s="43" t="s">
        <v>210</v>
      </c>
      <c r="B51" s="4"/>
      <c r="C51" s="6" t="s">
        <v>86</v>
      </c>
      <c r="D51" s="6" t="s">
        <v>102</v>
      </c>
      <c r="E51" s="6" t="s">
        <v>103</v>
      </c>
      <c r="F51" s="10"/>
      <c r="G51" s="67">
        <f>G52+G54</f>
        <v>312</v>
      </c>
    </row>
    <row r="52" spans="1:7" s="2" customFormat="1" ht="12.75">
      <c r="A52" s="43" t="s">
        <v>16</v>
      </c>
      <c r="B52" s="4"/>
      <c r="C52" s="6" t="s">
        <v>86</v>
      </c>
      <c r="D52" s="6" t="s">
        <v>102</v>
      </c>
      <c r="E52" s="6" t="s">
        <v>103</v>
      </c>
      <c r="F52" s="10" t="s">
        <v>17</v>
      </c>
      <c r="G52" s="67">
        <f>'[1]Приложение 3'!H174</f>
        <v>0</v>
      </c>
    </row>
    <row r="53" spans="1:7" s="2" customFormat="1" ht="12.75">
      <c r="A53" s="43" t="s">
        <v>228</v>
      </c>
      <c r="B53" s="4"/>
      <c r="C53" s="6"/>
      <c r="D53" s="6"/>
      <c r="E53" s="6"/>
      <c r="F53" s="10"/>
      <c r="G53" s="67"/>
    </row>
    <row r="54" spans="1:7" s="2" customFormat="1" ht="13.5" thickBot="1">
      <c r="A54" s="44" t="s">
        <v>229</v>
      </c>
      <c r="B54" s="7"/>
      <c r="C54" s="8" t="s">
        <v>86</v>
      </c>
      <c r="D54" s="8" t="s">
        <v>102</v>
      </c>
      <c r="E54" s="8" t="s">
        <v>103</v>
      </c>
      <c r="F54" s="11" t="s">
        <v>104</v>
      </c>
      <c r="G54" s="76">
        <v>312</v>
      </c>
    </row>
    <row r="55" spans="1:7" s="2" customFormat="1" ht="12.75">
      <c r="A55" s="30" t="s">
        <v>25</v>
      </c>
      <c r="B55" s="38"/>
      <c r="C55" s="39" t="s">
        <v>26</v>
      </c>
      <c r="D55" s="39"/>
      <c r="E55" s="39"/>
      <c r="F55" s="40"/>
      <c r="G55" s="79">
        <f>G56+G61+G64+G67</f>
        <v>2555.2</v>
      </c>
    </row>
    <row r="56" spans="1:7" s="2" customFormat="1" ht="12.75">
      <c r="A56" s="43" t="s">
        <v>173</v>
      </c>
      <c r="B56" s="4"/>
      <c r="C56" s="6" t="s">
        <v>26</v>
      </c>
      <c r="D56" s="6" t="s">
        <v>14</v>
      </c>
      <c r="E56" s="6"/>
      <c r="F56" s="10"/>
      <c r="G56" s="67">
        <f>G57</f>
        <v>1289.1999999999998</v>
      </c>
    </row>
    <row r="57" spans="1:7" s="2" customFormat="1" ht="12.75">
      <c r="A57" s="43" t="s">
        <v>174</v>
      </c>
      <c r="B57" s="4"/>
      <c r="C57" s="6" t="s">
        <v>26</v>
      </c>
      <c r="D57" s="6" t="s">
        <v>14</v>
      </c>
      <c r="E57" s="6" t="s">
        <v>71</v>
      </c>
      <c r="F57" s="10"/>
      <c r="G57" s="67">
        <f>G59+G60</f>
        <v>1289.1999999999998</v>
      </c>
    </row>
    <row r="58" spans="1:7" s="2" customFormat="1" ht="12.75">
      <c r="A58" s="43" t="s">
        <v>230</v>
      </c>
      <c r="B58" s="4"/>
      <c r="C58" s="6"/>
      <c r="D58" s="6"/>
      <c r="E58" s="6"/>
      <c r="F58" s="10"/>
      <c r="G58" s="67"/>
    </row>
    <row r="59" spans="1:7" s="2" customFormat="1" ht="12.75">
      <c r="A59" s="43" t="s">
        <v>231</v>
      </c>
      <c r="B59" s="4"/>
      <c r="C59" s="6" t="s">
        <v>26</v>
      </c>
      <c r="D59" s="6" t="s">
        <v>14</v>
      </c>
      <c r="E59" s="6" t="s">
        <v>71</v>
      </c>
      <c r="F59" s="10" t="s">
        <v>72</v>
      </c>
      <c r="G59" s="67">
        <f>'[1]Приложение 3'!H71</f>
        <v>569.9</v>
      </c>
    </row>
    <row r="60" spans="1:7" s="2" customFormat="1" ht="12.75">
      <c r="A60" s="43" t="s">
        <v>232</v>
      </c>
      <c r="B60" s="4"/>
      <c r="C60" s="6" t="s">
        <v>26</v>
      </c>
      <c r="D60" s="6" t="s">
        <v>14</v>
      </c>
      <c r="E60" s="6" t="s">
        <v>71</v>
      </c>
      <c r="F60" s="10" t="s">
        <v>73</v>
      </c>
      <c r="G60" s="67">
        <f>'[1]Приложение 3'!H73</f>
        <v>719.3</v>
      </c>
    </row>
    <row r="61" spans="1:7" s="2" customFormat="1" ht="12.75">
      <c r="A61" s="43" t="s">
        <v>74</v>
      </c>
      <c r="B61" s="4"/>
      <c r="C61" s="6" t="s">
        <v>26</v>
      </c>
      <c r="D61" s="6" t="s">
        <v>21</v>
      </c>
      <c r="E61" s="6"/>
      <c r="F61" s="10"/>
      <c r="G61" s="67">
        <f>G62</f>
        <v>1000</v>
      </c>
    </row>
    <row r="62" spans="1:7" s="2" customFormat="1" ht="12.75">
      <c r="A62" s="43" t="s">
        <v>174</v>
      </c>
      <c r="B62" s="4"/>
      <c r="C62" s="6" t="s">
        <v>26</v>
      </c>
      <c r="D62" s="6" t="s">
        <v>21</v>
      </c>
      <c r="E62" s="6" t="s">
        <v>71</v>
      </c>
      <c r="F62" s="10"/>
      <c r="G62" s="67">
        <f>G63</f>
        <v>1000</v>
      </c>
    </row>
    <row r="63" spans="1:7" s="2" customFormat="1" ht="12.75">
      <c r="A63" s="43" t="s">
        <v>75</v>
      </c>
      <c r="B63" s="4"/>
      <c r="C63" s="6" t="s">
        <v>26</v>
      </c>
      <c r="D63" s="6" t="s">
        <v>21</v>
      </c>
      <c r="E63" s="6" t="s">
        <v>71</v>
      </c>
      <c r="F63" s="10" t="s">
        <v>76</v>
      </c>
      <c r="G63" s="67">
        <v>1000</v>
      </c>
    </row>
    <row r="64" spans="1:7" s="2" customFormat="1" ht="12.75">
      <c r="A64" s="43" t="s">
        <v>105</v>
      </c>
      <c r="B64" s="4"/>
      <c r="C64" s="6" t="s">
        <v>26</v>
      </c>
      <c r="D64" s="6" t="s">
        <v>102</v>
      </c>
      <c r="E64" s="6"/>
      <c r="F64" s="10"/>
      <c r="G64" s="67">
        <f>G65</f>
        <v>0</v>
      </c>
    </row>
    <row r="65" spans="1:7" s="2" customFormat="1" ht="12.75">
      <c r="A65" s="43" t="s">
        <v>213</v>
      </c>
      <c r="B65" s="4"/>
      <c r="C65" s="6" t="s">
        <v>26</v>
      </c>
      <c r="D65" s="6" t="s">
        <v>102</v>
      </c>
      <c r="E65" s="6" t="s">
        <v>106</v>
      </c>
      <c r="F65" s="10"/>
      <c r="G65" s="67">
        <f>G66</f>
        <v>0</v>
      </c>
    </row>
    <row r="66" spans="1:7" s="2" customFormat="1" ht="12.75">
      <c r="A66" s="43" t="s">
        <v>232</v>
      </c>
      <c r="B66" s="4"/>
      <c r="C66" s="6" t="s">
        <v>26</v>
      </c>
      <c r="D66" s="6" t="s">
        <v>102</v>
      </c>
      <c r="E66" s="6" t="s">
        <v>106</v>
      </c>
      <c r="F66" s="10" t="s">
        <v>73</v>
      </c>
      <c r="G66" s="67"/>
    </row>
    <row r="67" spans="1:7" s="2" customFormat="1" ht="12.75">
      <c r="A67" s="43" t="s">
        <v>179</v>
      </c>
      <c r="B67" s="4"/>
      <c r="C67" s="6" t="s">
        <v>26</v>
      </c>
      <c r="D67" s="6" t="s">
        <v>15</v>
      </c>
      <c r="E67" s="6"/>
      <c r="F67" s="10"/>
      <c r="G67" s="67">
        <f>G71+G78+G87</f>
        <v>266</v>
      </c>
    </row>
    <row r="68" spans="1:7" s="2" customFormat="1" ht="12.75">
      <c r="A68" s="43" t="s">
        <v>233</v>
      </c>
      <c r="B68" s="4"/>
      <c r="C68" s="6"/>
      <c r="D68" s="6"/>
      <c r="E68" s="6"/>
      <c r="F68" s="10"/>
      <c r="G68" s="67"/>
    </row>
    <row r="69" spans="1:7" s="2" customFormat="1" ht="12.75">
      <c r="A69" s="43" t="s">
        <v>234</v>
      </c>
      <c r="B69" s="4"/>
      <c r="C69" s="6"/>
      <c r="D69" s="6"/>
      <c r="E69" s="6"/>
      <c r="F69" s="10"/>
      <c r="G69" s="67"/>
    </row>
    <row r="70" spans="1:7" s="2" customFormat="1" ht="12.75">
      <c r="A70" s="43" t="s">
        <v>235</v>
      </c>
      <c r="B70" s="4"/>
      <c r="C70" s="6"/>
      <c r="D70" s="6"/>
      <c r="E70" s="6"/>
      <c r="F70" s="10"/>
      <c r="G70" s="67"/>
    </row>
    <row r="71" spans="1:7" s="2" customFormat="1" ht="12.75">
      <c r="A71" s="43" t="s">
        <v>236</v>
      </c>
      <c r="B71" s="4"/>
      <c r="C71" s="6" t="s">
        <v>26</v>
      </c>
      <c r="D71" s="6" t="s">
        <v>15</v>
      </c>
      <c r="E71" s="6" t="s">
        <v>94</v>
      </c>
      <c r="F71" s="10"/>
      <c r="G71" s="67">
        <f>G73+G75</f>
        <v>0</v>
      </c>
    </row>
    <row r="72" spans="1:7" s="2" customFormat="1" ht="12.75">
      <c r="A72" s="43" t="s">
        <v>237</v>
      </c>
      <c r="B72" s="4"/>
      <c r="C72" s="6"/>
      <c r="D72" s="6"/>
      <c r="E72" s="6"/>
      <c r="F72" s="10"/>
      <c r="G72" s="67"/>
    </row>
    <row r="73" spans="1:7" s="2" customFormat="1" ht="12.75">
      <c r="A73" s="43" t="s">
        <v>197</v>
      </c>
      <c r="B73" s="4"/>
      <c r="C73" s="6" t="s">
        <v>26</v>
      </c>
      <c r="D73" s="6" t="s">
        <v>15</v>
      </c>
      <c r="E73" s="6" t="s">
        <v>94</v>
      </c>
      <c r="F73" s="10" t="s">
        <v>95</v>
      </c>
      <c r="G73" s="67">
        <f>'[1]Приложение 3'!H106</f>
        <v>0</v>
      </c>
    </row>
    <row r="74" spans="1:7" s="2" customFormat="1" ht="12.75">
      <c r="A74" s="43" t="s">
        <v>238</v>
      </c>
      <c r="B74" s="4"/>
      <c r="C74" s="6"/>
      <c r="D74" s="6"/>
      <c r="E74" s="6"/>
      <c r="F74" s="10"/>
      <c r="G74" s="67"/>
    </row>
    <row r="75" spans="1:7" s="2" customFormat="1" ht="12.75">
      <c r="A75" s="43" t="s">
        <v>239</v>
      </c>
      <c r="B75" s="4"/>
      <c r="C75" s="6" t="s">
        <v>26</v>
      </c>
      <c r="D75" s="6" t="s">
        <v>15</v>
      </c>
      <c r="E75" s="6" t="s">
        <v>94</v>
      </c>
      <c r="F75" s="10" t="s">
        <v>96</v>
      </c>
      <c r="G75" s="67">
        <f>'[1]Приложение 3'!H108</f>
        <v>0</v>
      </c>
    </row>
    <row r="76" spans="1:7" s="2" customFormat="1" ht="12.75">
      <c r="A76" s="43" t="s">
        <v>240</v>
      </c>
      <c r="B76" s="4"/>
      <c r="C76" s="6"/>
      <c r="D76" s="6"/>
      <c r="E76" s="6"/>
      <c r="F76" s="10"/>
      <c r="G76" s="67"/>
    </row>
    <row r="77" spans="1:7" s="2" customFormat="1" ht="12.75">
      <c r="A77" s="43" t="s">
        <v>241</v>
      </c>
      <c r="B77" s="4"/>
      <c r="C77" s="6"/>
      <c r="D77" s="6"/>
      <c r="E77" s="6"/>
      <c r="F77" s="10"/>
      <c r="G77" s="67"/>
    </row>
    <row r="78" spans="1:7" s="2" customFormat="1" ht="12.75">
      <c r="A78" s="43" t="s">
        <v>79</v>
      </c>
      <c r="B78" s="4"/>
      <c r="C78" s="6" t="s">
        <v>26</v>
      </c>
      <c r="D78" s="6" t="s">
        <v>15</v>
      </c>
      <c r="E78" s="6" t="s">
        <v>80</v>
      </c>
      <c r="F78" s="10"/>
      <c r="G78" s="67">
        <f>G79+G81+G83+G85+G86</f>
        <v>0</v>
      </c>
    </row>
    <row r="79" spans="1:7" s="2" customFormat="1" ht="12.75">
      <c r="A79" s="43" t="s">
        <v>242</v>
      </c>
      <c r="B79" s="4"/>
      <c r="C79" s="6" t="s">
        <v>26</v>
      </c>
      <c r="D79" s="6" t="s">
        <v>15</v>
      </c>
      <c r="E79" s="6" t="s">
        <v>80</v>
      </c>
      <c r="F79" s="10" t="s">
        <v>81</v>
      </c>
      <c r="G79" s="67">
        <f>'[1]Приложение 3'!H82</f>
        <v>0</v>
      </c>
    </row>
    <row r="80" spans="1:7" s="2" customFormat="1" ht="12.75">
      <c r="A80" s="43" t="s">
        <v>243</v>
      </c>
      <c r="B80" s="4"/>
      <c r="C80" s="6"/>
      <c r="D80" s="6"/>
      <c r="E80" s="6"/>
      <c r="F80" s="10"/>
      <c r="G80" s="67"/>
    </row>
    <row r="81" spans="1:7" s="2" customFormat="1" ht="12.75">
      <c r="A81" s="43" t="s">
        <v>244</v>
      </c>
      <c r="B81" s="4"/>
      <c r="C81" s="6" t="s">
        <v>26</v>
      </c>
      <c r="D81" s="6" t="s">
        <v>15</v>
      </c>
      <c r="E81" s="6" t="s">
        <v>80</v>
      </c>
      <c r="F81" s="10" t="s">
        <v>77</v>
      </c>
      <c r="G81" s="67">
        <f>'[1]Приложение 3'!H84+'[1]Приложение 3'!H152</f>
        <v>0</v>
      </c>
    </row>
    <row r="82" spans="1:7" s="2" customFormat="1" ht="12.75">
      <c r="A82" s="43" t="s">
        <v>245</v>
      </c>
      <c r="B82" s="4"/>
      <c r="C82" s="6"/>
      <c r="D82" s="6"/>
      <c r="E82" s="6"/>
      <c r="F82" s="10"/>
      <c r="G82" s="67"/>
    </row>
    <row r="83" spans="1:7" s="2" customFormat="1" ht="12.75">
      <c r="A83" s="43" t="s">
        <v>246</v>
      </c>
      <c r="B83" s="4"/>
      <c r="C83" s="6" t="s">
        <v>26</v>
      </c>
      <c r="D83" s="6" t="s">
        <v>15</v>
      </c>
      <c r="E83" s="6" t="s">
        <v>80</v>
      </c>
      <c r="F83" s="10" t="s">
        <v>78</v>
      </c>
      <c r="G83" s="67">
        <f>'[1]Приложение 3'!H86</f>
        <v>0</v>
      </c>
    </row>
    <row r="84" spans="1:7" s="2" customFormat="1" ht="12.75">
      <c r="A84" s="43" t="s">
        <v>238</v>
      </c>
      <c r="B84" s="4"/>
      <c r="C84" s="6"/>
      <c r="D84" s="6"/>
      <c r="E84" s="6"/>
      <c r="F84" s="10"/>
      <c r="G84" s="67"/>
    </row>
    <row r="85" spans="1:7" s="2" customFormat="1" ht="12.75">
      <c r="A85" s="43" t="s">
        <v>239</v>
      </c>
      <c r="B85" s="4"/>
      <c r="C85" s="6" t="s">
        <v>26</v>
      </c>
      <c r="D85" s="6" t="s">
        <v>15</v>
      </c>
      <c r="E85" s="6" t="s">
        <v>80</v>
      </c>
      <c r="F85" s="10" t="s">
        <v>96</v>
      </c>
      <c r="G85" s="67">
        <f>'[1]Приложение 3'!H113</f>
        <v>0</v>
      </c>
    </row>
    <row r="86" spans="1:7" s="2" customFormat="1" ht="12.75">
      <c r="A86" s="121" t="s">
        <v>189</v>
      </c>
      <c r="B86" s="4"/>
      <c r="C86" s="6" t="s">
        <v>26</v>
      </c>
      <c r="D86" s="6" t="s">
        <v>15</v>
      </c>
      <c r="E86" s="6" t="s">
        <v>80</v>
      </c>
      <c r="F86" s="10" t="s">
        <v>28</v>
      </c>
      <c r="G86" s="67">
        <f>'[1]Приложение 3'!H114+'[1]Приложение 3'!H87</f>
        <v>0</v>
      </c>
    </row>
    <row r="87" spans="1:7" s="2" customFormat="1" ht="12.75">
      <c r="A87" s="43" t="s">
        <v>156</v>
      </c>
      <c r="B87" s="4"/>
      <c r="C87" s="6" t="s">
        <v>26</v>
      </c>
      <c r="D87" s="6" t="s">
        <v>15</v>
      </c>
      <c r="E87" s="6" t="s">
        <v>27</v>
      </c>
      <c r="F87" s="6"/>
      <c r="G87" s="72">
        <f>G88</f>
        <v>266</v>
      </c>
    </row>
    <row r="88" spans="1:7" s="2" customFormat="1" ht="12.75">
      <c r="A88" s="49" t="s">
        <v>190</v>
      </c>
      <c r="B88" s="47"/>
      <c r="C88" s="46" t="s">
        <v>26</v>
      </c>
      <c r="D88" s="46" t="s">
        <v>15</v>
      </c>
      <c r="E88" s="46" t="s">
        <v>27</v>
      </c>
      <c r="F88" s="46" t="s">
        <v>28</v>
      </c>
      <c r="G88" s="117">
        <f>'[1]Приложение 3'!H90+'[1]Приложение 3'!H154</f>
        <v>266</v>
      </c>
    </row>
    <row r="89" spans="1:7" s="2" customFormat="1" ht="12.75">
      <c r="A89" s="5" t="s">
        <v>150</v>
      </c>
      <c r="B89" s="5"/>
      <c r="C89" s="41"/>
      <c r="D89" s="41"/>
      <c r="E89" s="41"/>
      <c r="F89" s="41"/>
      <c r="G89" s="166">
        <f>G11+G17+G21+G31+G41+G55</f>
        <v>63323.59999999999</v>
      </c>
    </row>
    <row r="90" spans="1:7" s="2" customFormat="1" ht="13.5" thickBot="1">
      <c r="A90" s="5" t="s">
        <v>301</v>
      </c>
      <c r="B90" s="5"/>
      <c r="C90" s="41" t="s">
        <v>305</v>
      </c>
      <c r="D90" s="41"/>
      <c r="E90" s="41"/>
      <c r="F90" s="41"/>
      <c r="G90" s="166"/>
    </row>
    <row r="91" spans="1:7" s="2" customFormat="1" ht="13.5" thickBot="1">
      <c r="A91" s="161" t="s">
        <v>302</v>
      </c>
      <c r="B91" s="5"/>
      <c r="C91" s="55" t="s">
        <v>305</v>
      </c>
      <c r="D91" s="55" t="s">
        <v>306</v>
      </c>
      <c r="E91" s="55"/>
      <c r="F91" s="55"/>
      <c r="G91" s="178">
        <v>288</v>
      </c>
    </row>
    <row r="92" spans="1:7" s="2" customFormat="1" ht="13.5" thickBot="1">
      <c r="A92" s="161" t="s">
        <v>303</v>
      </c>
      <c r="B92" s="5"/>
      <c r="C92" s="55" t="s">
        <v>305</v>
      </c>
      <c r="D92" s="55" t="s">
        <v>306</v>
      </c>
      <c r="E92" s="55" t="s">
        <v>27</v>
      </c>
      <c r="F92" s="55"/>
      <c r="G92" s="156">
        <v>288</v>
      </c>
    </row>
    <row r="93" spans="1:7" s="2" customFormat="1" ht="13.5" thickBot="1">
      <c r="A93" s="177" t="s">
        <v>304</v>
      </c>
      <c r="B93" s="7"/>
      <c r="C93" s="16" t="s">
        <v>305</v>
      </c>
      <c r="D93" s="16" t="s">
        <v>306</v>
      </c>
      <c r="E93" s="16" t="s">
        <v>27</v>
      </c>
      <c r="F93" s="16" t="s">
        <v>28</v>
      </c>
      <c r="G93" s="71">
        <v>288</v>
      </c>
    </row>
    <row r="94" spans="1:7" s="2" customFormat="1" ht="13.5" thickBot="1">
      <c r="A94" s="162" t="s">
        <v>151</v>
      </c>
      <c r="B94" s="163"/>
      <c r="C94" s="164"/>
      <c r="D94" s="164"/>
      <c r="E94" s="164"/>
      <c r="F94" s="164"/>
      <c r="G94" s="165">
        <f>SUM(G89+G91)</f>
        <v>63611.59999999999</v>
      </c>
    </row>
    <row r="95" spans="1:7" s="2" customFormat="1" ht="12.75">
      <c r="A95" s="9"/>
      <c r="B95" s="9"/>
      <c r="C95" s="151"/>
      <c r="D95" s="151"/>
      <c r="E95" s="151"/>
      <c r="F95" s="151"/>
      <c r="G95" s="155"/>
    </row>
    <row r="96" spans="1:7" s="2" customFormat="1" ht="12.75">
      <c r="A96" s="9"/>
      <c r="B96" s="9"/>
      <c r="C96" s="151"/>
      <c r="D96" s="151"/>
      <c r="E96" s="151"/>
      <c r="F96" s="151"/>
      <c r="G96" s="155"/>
    </row>
    <row r="97" spans="1:7" s="2" customFormat="1" ht="12.75">
      <c r="A97" s="81"/>
      <c r="B97" s="81"/>
      <c r="C97" s="119"/>
      <c r="D97" s="119"/>
      <c r="E97" s="119"/>
      <c r="F97" s="119"/>
      <c r="G97" s="120"/>
    </row>
    <row r="98" spans="1:7" s="2" customFormat="1" ht="12.75">
      <c r="A98" s="81"/>
      <c r="B98" s="81"/>
      <c r="C98" s="119"/>
      <c r="D98" s="119"/>
      <c r="E98" s="119"/>
      <c r="F98" s="119"/>
      <c r="G98" s="120"/>
    </row>
    <row r="99" spans="1:7" s="2" customFormat="1" ht="12.75">
      <c r="A99" s="81"/>
      <c r="B99" s="81"/>
      <c r="C99" s="119"/>
      <c r="D99" s="119"/>
      <c r="E99" s="119"/>
      <c r="F99" s="119"/>
      <c r="G99" s="120"/>
    </row>
    <row r="100" spans="1:7" s="2" customFormat="1" ht="12.75">
      <c r="A100" s="81"/>
      <c r="B100" s="81"/>
      <c r="C100" s="119"/>
      <c r="D100" s="119"/>
      <c r="E100" s="119"/>
      <c r="F100" s="119"/>
      <c r="G100" s="120"/>
    </row>
    <row r="101" spans="1:7" s="2" customFormat="1" ht="12.75">
      <c r="A101" s="81"/>
      <c r="B101" s="81"/>
      <c r="C101" s="119"/>
      <c r="D101" s="119"/>
      <c r="E101" s="119"/>
      <c r="F101" s="119"/>
      <c r="G101" s="120"/>
    </row>
    <row r="102" spans="1:7" s="2" customFormat="1" ht="12.75">
      <c r="A102" s="81"/>
      <c r="B102" s="81"/>
      <c r="C102" s="119"/>
      <c r="D102" s="119"/>
      <c r="E102" s="119"/>
      <c r="F102" s="119"/>
      <c r="G102" s="120"/>
    </row>
    <row r="103" spans="1:7" s="2" customFormat="1" ht="12.75">
      <c r="A103" s="81"/>
      <c r="B103" s="81"/>
      <c r="C103" s="119"/>
      <c r="D103" s="119"/>
      <c r="E103" s="119"/>
      <c r="F103" s="119"/>
      <c r="G103" s="120"/>
    </row>
    <row r="104" spans="1:7" s="2" customFormat="1" ht="12.75">
      <c r="A104" s="81"/>
      <c r="B104" s="81"/>
      <c r="C104" s="119"/>
      <c r="D104" s="119"/>
      <c r="E104" s="119"/>
      <c r="F104" s="119"/>
      <c r="G104" s="120"/>
    </row>
    <row r="105" spans="1:7" s="2" customFormat="1" ht="12.75">
      <c r="A105" s="81"/>
      <c r="B105" s="81"/>
      <c r="C105" s="119"/>
      <c r="D105" s="119"/>
      <c r="E105" s="119"/>
      <c r="F105" s="119"/>
      <c r="G105" s="120"/>
    </row>
    <row r="106" spans="1:7" s="2" customFormat="1" ht="12.75">
      <c r="A106" s="81"/>
      <c r="B106" s="81"/>
      <c r="C106" s="119"/>
      <c r="D106" s="119"/>
      <c r="E106" s="119"/>
      <c r="F106" s="119"/>
      <c r="G106" s="120"/>
    </row>
    <row r="107" spans="1:7" s="2" customFormat="1" ht="12.75">
      <c r="A107" s="81"/>
      <c r="B107" s="81"/>
      <c r="C107" s="119"/>
      <c r="D107" s="119"/>
      <c r="E107" s="119"/>
      <c r="F107" s="119"/>
      <c r="G107" s="120"/>
    </row>
    <row r="108" spans="1:7" s="2" customFormat="1" ht="12.75">
      <c r="A108" s="81"/>
      <c r="B108" s="81"/>
      <c r="C108" s="119"/>
      <c r="D108" s="119"/>
      <c r="E108" s="119"/>
      <c r="F108" s="119"/>
      <c r="G108" s="120"/>
    </row>
    <row r="109" spans="1:7" s="2" customFormat="1" ht="12.75">
      <c r="A109" s="81"/>
      <c r="B109" s="81"/>
      <c r="C109" s="119"/>
      <c r="D109" s="119"/>
      <c r="E109" s="119"/>
      <c r="F109" s="119"/>
      <c r="G109" s="120"/>
    </row>
    <row r="110" spans="1:7" s="2" customFormat="1" ht="12.75">
      <c r="A110" s="81"/>
      <c r="B110" s="81"/>
      <c r="C110" s="119"/>
      <c r="D110" s="119"/>
      <c r="E110" s="119"/>
      <c r="F110" s="119"/>
      <c r="G110" s="120"/>
    </row>
    <row r="111" spans="1:7" s="2" customFormat="1" ht="15.75" customHeight="1">
      <c r="A111" s="81"/>
      <c r="B111" s="81"/>
      <c r="C111" s="119"/>
      <c r="D111" s="119"/>
      <c r="E111" s="119"/>
      <c r="F111" s="119"/>
      <c r="G111" s="120"/>
    </row>
    <row r="112" spans="1:7" s="2" customFormat="1" ht="15.75" customHeight="1">
      <c r="A112" s="81"/>
      <c r="B112" s="81"/>
      <c r="C112" s="119"/>
      <c r="D112" s="119"/>
      <c r="E112" s="119"/>
      <c r="F112" s="119"/>
      <c r="G112" s="120"/>
    </row>
    <row r="113" spans="1:7" s="2" customFormat="1" ht="15.75" customHeight="1">
      <c r="A113" s="81"/>
      <c r="B113" s="81"/>
      <c r="C113" s="119"/>
      <c r="D113" s="119"/>
      <c r="E113" s="119"/>
      <c r="F113" s="119"/>
      <c r="G113" s="120"/>
    </row>
    <row r="114" spans="1:7" s="2" customFormat="1" ht="11.25" customHeight="1">
      <c r="A114" s="81"/>
      <c r="B114" s="81"/>
      <c r="C114" s="119"/>
      <c r="D114" s="119"/>
      <c r="E114" s="119"/>
      <c r="F114" s="119"/>
      <c r="G114" s="120"/>
    </row>
    <row r="115" spans="1:7" s="2" customFormat="1" ht="12.75">
      <c r="A115" s="81"/>
      <c r="B115" s="81"/>
      <c r="C115" s="119"/>
      <c r="D115" s="119"/>
      <c r="E115" s="119"/>
      <c r="F115" s="119"/>
      <c r="G115" s="120"/>
    </row>
    <row r="116" spans="1:7" s="2" customFormat="1" ht="12.75">
      <c r="A116" s="81"/>
      <c r="B116" s="81"/>
      <c r="C116" s="119"/>
      <c r="D116" s="119"/>
      <c r="E116" s="119"/>
      <c r="F116" s="119"/>
      <c r="G116" s="120"/>
    </row>
    <row r="117" spans="1:7" s="2" customFormat="1" ht="12.75">
      <c r="A117" s="81"/>
      <c r="B117" s="81"/>
      <c r="C117" s="119"/>
      <c r="D117" s="119"/>
      <c r="E117" s="119"/>
      <c r="F117" s="119"/>
      <c r="G117" s="120"/>
    </row>
    <row r="118" spans="1:7" s="2" customFormat="1" ht="12.75">
      <c r="A118" s="81"/>
      <c r="B118" s="81"/>
      <c r="C118" s="119"/>
      <c r="D118" s="119"/>
      <c r="E118" s="119"/>
      <c r="F118" s="119"/>
      <c r="G118" s="120"/>
    </row>
    <row r="119" spans="1:7" s="2" customFormat="1" ht="12.75">
      <c r="A119" s="81"/>
      <c r="B119" s="81"/>
      <c r="C119" s="119"/>
      <c r="D119" s="119"/>
      <c r="E119" s="119"/>
      <c r="F119" s="119"/>
      <c r="G119" s="120"/>
    </row>
    <row r="120" spans="1:7" s="2" customFormat="1" ht="12.75">
      <c r="A120" s="81"/>
      <c r="B120" s="81"/>
      <c r="C120" s="119"/>
      <c r="D120" s="119"/>
      <c r="E120" s="119"/>
      <c r="F120" s="119"/>
      <c r="G120" s="120"/>
    </row>
    <row r="121" spans="1:7" s="2" customFormat="1" ht="12.75">
      <c r="A121" s="81"/>
      <c r="B121" s="81"/>
      <c r="C121" s="119"/>
      <c r="D121" s="119"/>
      <c r="E121" s="119"/>
      <c r="F121" s="119"/>
      <c r="G121" s="120"/>
    </row>
    <row r="122" spans="1:7" s="2" customFormat="1" ht="12.75">
      <c r="A122" s="81"/>
      <c r="B122" s="81"/>
      <c r="C122" s="119"/>
      <c r="D122" s="119"/>
      <c r="E122" s="119"/>
      <c r="F122" s="119"/>
      <c r="G122" s="120"/>
    </row>
    <row r="123" spans="1:7" s="2" customFormat="1" ht="12.75">
      <c r="A123" s="81"/>
      <c r="B123" s="81"/>
      <c r="C123" s="119"/>
      <c r="D123" s="119"/>
      <c r="E123" s="119"/>
      <c r="F123" s="119"/>
      <c r="G123" s="120"/>
    </row>
    <row r="124" spans="1:7" s="2" customFormat="1" ht="12.75">
      <c r="A124" s="81"/>
      <c r="B124" s="81"/>
      <c r="C124" s="119"/>
      <c r="D124" s="119"/>
      <c r="E124" s="119"/>
      <c r="F124" s="119"/>
      <c r="G124" s="120"/>
    </row>
    <row r="125" spans="1:7" s="2" customFormat="1" ht="12.75">
      <c r="A125" s="81"/>
      <c r="B125" s="81"/>
      <c r="C125" s="119"/>
      <c r="D125" s="119"/>
      <c r="E125" s="119"/>
      <c r="F125" s="119"/>
      <c r="G125" s="120"/>
    </row>
    <row r="126" spans="1:7" s="2" customFormat="1" ht="12.75">
      <c r="A126" s="81"/>
      <c r="B126" s="81"/>
      <c r="C126" s="119"/>
      <c r="D126" s="119"/>
      <c r="E126" s="119"/>
      <c r="F126" s="119"/>
      <c r="G126" s="120"/>
    </row>
    <row r="127" spans="1:7" s="2" customFormat="1" ht="12.75">
      <c r="A127" s="81"/>
      <c r="B127" s="81"/>
      <c r="C127" s="119"/>
      <c r="D127" s="119"/>
      <c r="E127" s="119"/>
      <c r="F127" s="119"/>
      <c r="G127" s="120"/>
    </row>
    <row r="128" spans="1:7" s="2" customFormat="1" ht="12.75">
      <c r="A128" s="81"/>
      <c r="B128" s="81"/>
      <c r="C128" s="119"/>
      <c r="D128" s="119"/>
      <c r="E128" s="119"/>
      <c r="F128" s="119"/>
      <c r="G128" s="120"/>
    </row>
    <row r="129" spans="1:7" s="2" customFormat="1" ht="12.75">
      <c r="A129" s="81"/>
      <c r="B129" s="81"/>
      <c r="C129" s="119"/>
      <c r="D129" s="119"/>
      <c r="E129" s="119"/>
      <c r="F129" s="119"/>
      <c r="G129" s="120"/>
    </row>
    <row r="130" spans="1:7" s="2" customFormat="1" ht="12.75">
      <c r="A130" s="81"/>
      <c r="B130" s="81"/>
      <c r="C130" s="119"/>
      <c r="D130" s="119"/>
      <c r="E130" s="119"/>
      <c r="F130" s="119"/>
      <c r="G130" s="120"/>
    </row>
    <row r="131" spans="1:7" s="2" customFormat="1" ht="12.75">
      <c r="A131" s="81"/>
      <c r="B131" s="81"/>
      <c r="C131" s="119"/>
      <c r="D131" s="119"/>
      <c r="E131" s="119"/>
      <c r="F131" s="119"/>
      <c r="G131" s="120"/>
    </row>
    <row r="132" spans="1:7" s="2" customFormat="1" ht="12.75">
      <c r="A132" s="81"/>
      <c r="B132" s="81"/>
      <c r="C132" s="119"/>
      <c r="D132" s="119"/>
      <c r="E132" s="119"/>
      <c r="F132" s="119"/>
      <c r="G132" s="120"/>
    </row>
    <row r="133" spans="1:7" s="2" customFormat="1" ht="12.75">
      <c r="A133" s="81"/>
      <c r="B133" s="81"/>
      <c r="C133" s="119"/>
      <c r="D133" s="119"/>
      <c r="E133" s="119"/>
      <c r="F133" s="119"/>
      <c r="G133" s="120"/>
    </row>
    <row r="134" spans="1:7" s="2" customFormat="1" ht="12.75">
      <c r="A134" s="81"/>
      <c r="B134" s="81"/>
      <c r="C134" s="119"/>
      <c r="D134" s="119"/>
      <c r="E134" s="119"/>
      <c r="F134" s="119"/>
      <c r="G134" s="120"/>
    </row>
    <row r="135" spans="1:7" s="2" customFormat="1" ht="12.75">
      <c r="A135" s="81"/>
      <c r="B135" s="81"/>
      <c r="C135" s="119"/>
      <c r="D135" s="119"/>
      <c r="E135" s="119"/>
      <c r="F135" s="119"/>
      <c r="G135" s="120"/>
    </row>
    <row r="136" spans="1:7" s="2" customFormat="1" ht="12.75">
      <c r="A136" s="81"/>
      <c r="B136" s="81"/>
      <c r="C136" s="119"/>
      <c r="D136" s="119"/>
      <c r="E136" s="119"/>
      <c r="F136" s="119"/>
      <c r="G136" s="120"/>
    </row>
    <row r="137" spans="1:7" s="2" customFormat="1" ht="12.75">
      <c r="A137" s="81"/>
      <c r="B137" s="81"/>
      <c r="C137" s="119"/>
      <c r="D137" s="119"/>
      <c r="E137" s="119"/>
      <c r="F137" s="119"/>
      <c r="G137" s="120"/>
    </row>
    <row r="138" spans="1:7" s="2" customFormat="1" ht="12.75">
      <c r="A138" s="81"/>
      <c r="B138" s="81"/>
      <c r="C138" s="119"/>
      <c r="D138" s="119"/>
      <c r="E138" s="119"/>
      <c r="F138" s="119"/>
      <c r="G138" s="120"/>
    </row>
    <row r="139" spans="1:7" s="2" customFormat="1" ht="12.75">
      <c r="A139" s="81"/>
      <c r="B139" s="81"/>
      <c r="C139" s="119"/>
      <c r="D139" s="119"/>
      <c r="E139" s="119"/>
      <c r="F139" s="119"/>
      <c r="G139" s="120"/>
    </row>
    <row r="140" spans="1:7" s="2" customFormat="1" ht="12.75">
      <c r="A140" s="81"/>
      <c r="B140" s="81"/>
      <c r="C140" s="119"/>
      <c r="D140" s="119"/>
      <c r="E140" s="119"/>
      <c r="F140" s="119"/>
      <c r="G140" s="120"/>
    </row>
    <row r="141" spans="1:7" s="2" customFormat="1" ht="12.75">
      <c r="A141" s="81"/>
      <c r="B141" s="81"/>
      <c r="C141" s="119"/>
      <c r="D141" s="119"/>
      <c r="E141" s="119"/>
      <c r="F141" s="119"/>
      <c r="G141" s="120"/>
    </row>
    <row r="142" spans="1:7" s="2" customFormat="1" ht="12.75">
      <c r="A142" s="81"/>
      <c r="B142" s="81"/>
      <c r="C142" s="119"/>
      <c r="D142" s="119"/>
      <c r="E142" s="119"/>
      <c r="F142" s="119"/>
      <c r="G142" s="120"/>
    </row>
    <row r="143" spans="1:7" s="2" customFormat="1" ht="12.75">
      <c r="A143" s="81"/>
      <c r="B143" s="81"/>
      <c r="C143" s="119"/>
      <c r="D143" s="119"/>
      <c r="E143" s="119"/>
      <c r="F143" s="119"/>
      <c r="G143" s="120"/>
    </row>
    <row r="144" spans="1:7" s="2" customFormat="1" ht="12.75">
      <c r="A144" s="81"/>
      <c r="B144" s="81"/>
      <c r="C144" s="119"/>
      <c r="D144" s="119"/>
      <c r="E144" s="119"/>
      <c r="F144" s="119"/>
      <c r="G144" s="120"/>
    </row>
    <row r="145" spans="1:7" s="2" customFormat="1" ht="12.75">
      <c r="A145" s="81"/>
      <c r="B145" s="81"/>
      <c r="C145" s="119"/>
      <c r="D145" s="119"/>
      <c r="E145" s="119"/>
      <c r="F145" s="119"/>
      <c r="G145" s="120"/>
    </row>
    <row r="146" spans="1:7" s="2" customFormat="1" ht="12.75">
      <c r="A146" s="81"/>
      <c r="B146" s="81"/>
      <c r="C146" s="119"/>
      <c r="D146" s="119"/>
      <c r="E146" s="119"/>
      <c r="F146" s="119"/>
      <c r="G146" s="120"/>
    </row>
    <row r="147" spans="1:7" s="2" customFormat="1" ht="12.75">
      <c r="A147" s="81"/>
      <c r="B147" s="81"/>
      <c r="C147" s="119"/>
      <c r="D147" s="119"/>
      <c r="E147" s="119"/>
      <c r="F147" s="119"/>
      <c r="G147" s="120"/>
    </row>
    <row r="148" spans="1:7" s="2" customFormat="1" ht="12.75">
      <c r="A148" s="81"/>
      <c r="B148" s="81"/>
      <c r="C148" s="119"/>
      <c r="D148" s="119"/>
      <c r="E148" s="119"/>
      <c r="F148" s="119"/>
      <c r="G148" s="120"/>
    </row>
    <row r="149" spans="1:7" s="2" customFormat="1" ht="12.75">
      <c r="A149" s="81"/>
      <c r="B149" s="81"/>
      <c r="C149" s="119"/>
      <c r="D149" s="119"/>
      <c r="E149" s="119"/>
      <c r="F149" s="119"/>
      <c r="G149" s="120"/>
    </row>
    <row r="150" spans="1:7" s="2" customFormat="1" ht="12.75">
      <c r="A150" s="81"/>
      <c r="B150" s="81"/>
      <c r="C150" s="119"/>
      <c r="D150" s="119"/>
      <c r="E150" s="119"/>
      <c r="F150" s="119"/>
      <c r="G150" s="120"/>
    </row>
    <row r="151" spans="1:7" s="2" customFormat="1" ht="12.75">
      <c r="A151" s="81"/>
      <c r="B151" s="81"/>
      <c r="C151" s="119"/>
      <c r="D151" s="119"/>
      <c r="E151" s="119"/>
      <c r="F151" s="119"/>
      <c r="G151" s="120"/>
    </row>
    <row r="152" spans="1:7" s="2" customFormat="1" ht="12.75">
      <c r="A152" s="81"/>
      <c r="B152" s="81"/>
      <c r="C152" s="119"/>
      <c r="D152" s="119"/>
      <c r="E152" s="119"/>
      <c r="F152" s="119"/>
      <c r="G152" s="120"/>
    </row>
    <row r="153" spans="1:7" s="2" customFormat="1" ht="12.75">
      <c r="A153" s="81"/>
      <c r="B153" s="81"/>
      <c r="C153" s="119"/>
      <c r="D153" s="119"/>
      <c r="E153" s="119"/>
      <c r="F153" s="119"/>
      <c r="G153" s="120"/>
    </row>
    <row r="154" spans="1:7" s="2" customFormat="1" ht="12.75">
      <c r="A154" s="81"/>
      <c r="B154" s="81"/>
      <c r="C154" s="119"/>
      <c r="D154" s="119"/>
      <c r="E154" s="119"/>
      <c r="F154" s="119"/>
      <c r="G154" s="120"/>
    </row>
    <row r="155" spans="1:7" s="2" customFormat="1" ht="12.75">
      <c r="A155" s="81"/>
      <c r="B155" s="81"/>
      <c r="C155" s="119"/>
      <c r="D155" s="119"/>
      <c r="E155" s="119"/>
      <c r="F155" s="119"/>
      <c r="G155" s="120"/>
    </row>
    <row r="156" spans="1:7" s="2" customFormat="1" ht="12.75">
      <c r="A156" s="81"/>
      <c r="B156" s="81"/>
      <c r="C156" s="119"/>
      <c r="D156" s="119"/>
      <c r="E156" s="119"/>
      <c r="F156" s="119"/>
      <c r="G156" s="120"/>
    </row>
    <row r="157" spans="1:7" s="2" customFormat="1" ht="12.75">
      <c r="A157" s="81"/>
      <c r="B157" s="81"/>
      <c r="C157" s="119"/>
      <c r="D157" s="119"/>
      <c r="E157" s="119"/>
      <c r="F157" s="119"/>
      <c r="G157" s="120"/>
    </row>
    <row r="158" spans="1:7" s="2" customFormat="1" ht="12.75">
      <c r="A158" s="81"/>
      <c r="B158" s="81"/>
      <c r="C158" s="119"/>
      <c r="D158" s="119"/>
      <c r="E158" s="119"/>
      <c r="F158" s="119"/>
      <c r="G158" s="120"/>
    </row>
    <row r="159" spans="1:7" s="2" customFormat="1" ht="12.75">
      <c r="A159" s="81"/>
      <c r="B159" s="81"/>
      <c r="C159" s="119"/>
      <c r="D159" s="119"/>
      <c r="E159" s="119"/>
      <c r="F159" s="119"/>
      <c r="G159" s="120"/>
    </row>
    <row r="160" spans="1:7" s="2" customFormat="1" ht="12.75">
      <c r="A160" s="81"/>
      <c r="B160" s="81"/>
      <c r="C160" s="119"/>
      <c r="D160" s="119"/>
      <c r="E160" s="119"/>
      <c r="F160" s="119"/>
      <c r="G160" s="120"/>
    </row>
    <row r="161" spans="1:7" s="2" customFormat="1" ht="12.75">
      <c r="A161" s="81"/>
      <c r="B161" s="81"/>
      <c r="C161" s="119"/>
      <c r="D161" s="119"/>
      <c r="E161" s="119"/>
      <c r="F161" s="119"/>
      <c r="G161" s="120"/>
    </row>
    <row r="162" spans="1:7" s="2" customFormat="1" ht="12.75">
      <c r="A162" s="81"/>
      <c r="B162" s="81"/>
      <c r="C162" s="119"/>
      <c r="D162" s="119"/>
      <c r="E162" s="119"/>
      <c r="F162" s="119"/>
      <c r="G162" s="120"/>
    </row>
    <row r="163" spans="1:7" s="2" customFormat="1" ht="12.75">
      <c r="A163" s="81"/>
      <c r="B163" s="81"/>
      <c r="C163" s="119"/>
      <c r="D163" s="119"/>
      <c r="E163" s="119"/>
      <c r="F163" s="119"/>
      <c r="G163" s="120"/>
    </row>
    <row r="164" spans="1:7" s="2" customFormat="1" ht="12.75">
      <c r="A164" s="81"/>
      <c r="B164" s="81"/>
      <c r="C164" s="119"/>
      <c r="D164" s="119"/>
      <c r="E164" s="119"/>
      <c r="F164" s="119"/>
      <c r="G164" s="120"/>
    </row>
    <row r="165" spans="1:7" s="2" customFormat="1" ht="12.75">
      <c r="A165" s="81"/>
      <c r="B165" s="81"/>
      <c r="C165" s="119"/>
      <c r="D165" s="119"/>
      <c r="E165" s="119"/>
      <c r="F165" s="119"/>
      <c r="G165" s="120"/>
    </row>
    <row r="166" spans="1:7" s="2" customFormat="1" ht="12.75">
      <c r="A166" s="81"/>
      <c r="B166" s="81"/>
      <c r="C166" s="119"/>
      <c r="D166" s="119"/>
      <c r="E166" s="119"/>
      <c r="F166" s="119"/>
      <c r="G166" s="120"/>
    </row>
    <row r="167" spans="1:7" s="2" customFormat="1" ht="12.75">
      <c r="A167" s="81"/>
      <c r="B167" s="81"/>
      <c r="C167" s="119"/>
      <c r="D167" s="119"/>
      <c r="E167" s="119"/>
      <c r="F167" s="119"/>
      <c r="G167" s="120"/>
    </row>
    <row r="168" spans="1:7" s="2" customFormat="1" ht="12.75">
      <c r="A168" s="81"/>
      <c r="B168" s="81"/>
      <c r="C168" s="119"/>
      <c r="D168" s="119"/>
      <c r="E168" s="119"/>
      <c r="F168" s="119"/>
      <c r="G168" s="120"/>
    </row>
    <row r="169" spans="1:7" s="2" customFormat="1" ht="12.75">
      <c r="A169" s="81"/>
      <c r="B169" s="81"/>
      <c r="C169" s="119"/>
      <c r="D169" s="119"/>
      <c r="E169" s="119"/>
      <c r="F169" s="119"/>
      <c r="G169" s="120"/>
    </row>
    <row r="170" spans="1:7" s="2" customFormat="1" ht="12.75">
      <c r="A170" s="81"/>
      <c r="B170" s="81"/>
      <c r="C170" s="119"/>
      <c r="D170" s="119"/>
      <c r="E170" s="119"/>
      <c r="F170" s="119"/>
      <c r="G170" s="120"/>
    </row>
    <row r="171" spans="1:7" s="2" customFormat="1" ht="12.75">
      <c r="A171" s="81"/>
      <c r="B171" s="81"/>
      <c r="C171" s="119"/>
      <c r="D171" s="119"/>
      <c r="E171" s="119"/>
      <c r="F171" s="119"/>
      <c r="G171" s="120"/>
    </row>
    <row r="172" spans="1:7" s="2" customFormat="1" ht="12.75">
      <c r="A172" s="81"/>
      <c r="B172" s="81"/>
      <c r="C172" s="119"/>
      <c r="D172" s="119"/>
      <c r="E172" s="119"/>
      <c r="F172" s="119"/>
      <c r="G172" s="120"/>
    </row>
    <row r="173" spans="1:7" s="2" customFormat="1" ht="12.75">
      <c r="A173" s="81"/>
      <c r="B173" s="81"/>
      <c r="C173" s="119"/>
      <c r="D173" s="119"/>
      <c r="E173" s="119"/>
      <c r="F173" s="119"/>
      <c r="G173" s="120"/>
    </row>
    <row r="174" spans="1:7" s="2" customFormat="1" ht="12.75">
      <c r="A174" s="81"/>
      <c r="B174" s="81"/>
      <c r="C174" s="119"/>
      <c r="D174" s="119"/>
      <c r="E174" s="119"/>
      <c r="F174" s="119"/>
      <c r="G174" s="120"/>
    </row>
    <row r="175" spans="1:7" s="2" customFormat="1" ht="12.75">
      <c r="A175" s="81"/>
      <c r="B175" s="81"/>
      <c r="C175" s="119"/>
      <c r="D175" s="119"/>
      <c r="E175" s="119"/>
      <c r="F175" s="119"/>
      <c r="G175" s="120"/>
    </row>
    <row r="176" spans="1:7" s="2" customFormat="1" ht="12.75">
      <c r="A176" s="81"/>
      <c r="B176" s="81"/>
      <c r="C176" s="119"/>
      <c r="D176" s="119"/>
      <c r="E176" s="119"/>
      <c r="F176" s="119"/>
      <c r="G176" s="120"/>
    </row>
    <row r="177" spans="1:7" s="2" customFormat="1" ht="12.75">
      <c r="A177" s="81"/>
      <c r="B177" s="81"/>
      <c r="C177" s="119"/>
      <c r="D177" s="119"/>
      <c r="E177" s="119"/>
      <c r="F177" s="119"/>
      <c r="G177" s="120"/>
    </row>
    <row r="178" spans="1:7" s="2" customFormat="1" ht="12.75">
      <c r="A178" s="81"/>
      <c r="B178" s="81"/>
      <c r="C178" s="119"/>
      <c r="D178" s="119"/>
      <c r="E178" s="119"/>
      <c r="F178" s="119"/>
      <c r="G178" s="120"/>
    </row>
    <row r="179" spans="1:7" s="2" customFormat="1" ht="12.75">
      <c r="A179" s="81"/>
      <c r="B179" s="81"/>
      <c r="C179" s="119"/>
      <c r="D179" s="119"/>
      <c r="E179" s="119"/>
      <c r="F179" s="119"/>
      <c r="G179" s="120"/>
    </row>
    <row r="180" spans="1:7" s="2" customFormat="1" ht="12.75">
      <c r="A180" s="81"/>
      <c r="B180" s="81"/>
      <c r="C180" s="119"/>
      <c r="D180" s="119"/>
      <c r="E180" s="119"/>
      <c r="F180" s="119"/>
      <c r="G180" s="120"/>
    </row>
    <row r="181" spans="1:7" s="2" customFormat="1" ht="12.75">
      <c r="A181" s="81"/>
      <c r="B181" s="81"/>
      <c r="C181" s="119"/>
      <c r="D181" s="119"/>
      <c r="E181" s="119"/>
      <c r="F181" s="119"/>
      <c r="G181" s="120"/>
    </row>
    <row r="182" spans="1:7" s="2" customFormat="1" ht="12.75">
      <c r="A182" s="81"/>
      <c r="B182" s="81"/>
      <c r="C182" s="119"/>
      <c r="D182" s="119"/>
      <c r="E182" s="119"/>
      <c r="F182" s="119"/>
      <c r="G182" s="120"/>
    </row>
    <row r="183" spans="1:7" s="2" customFormat="1" ht="12.75">
      <c r="A183" s="81"/>
      <c r="B183" s="81"/>
      <c r="C183" s="119"/>
      <c r="D183" s="119"/>
      <c r="E183" s="119"/>
      <c r="F183" s="119"/>
      <c r="G183" s="120"/>
    </row>
    <row r="184" spans="1:7" s="2" customFormat="1" ht="12.75">
      <c r="A184" s="81"/>
      <c r="B184" s="81"/>
      <c r="C184" s="119"/>
      <c r="D184" s="119"/>
      <c r="E184" s="119"/>
      <c r="F184" s="119"/>
      <c r="G184" s="120"/>
    </row>
    <row r="185" spans="1:7" s="2" customFormat="1" ht="12.75">
      <c r="A185" s="81"/>
      <c r="B185" s="81"/>
      <c r="C185" s="119"/>
      <c r="D185" s="119"/>
      <c r="E185" s="119"/>
      <c r="F185" s="119"/>
      <c r="G185" s="120"/>
    </row>
  </sheetData>
  <mergeCells count="3">
    <mergeCell ref="A4:G4"/>
    <mergeCell ref="A5:G5"/>
    <mergeCell ref="A6:G6"/>
  </mergeCells>
  <printOptions horizontalCentered="1"/>
  <pageMargins left="0.51" right="0.24" top="0.3937007874015748" bottom="0.29" header="0.5118110236220472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5"/>
  <sheetViews>
    <sheetView view="pageBreakPreview" zoomScale="60" zoomScaleNormal="75" workbookViewId="0" topLeftCell="A200">
      <selection activeCell="N208" sqref="N208"/>
    </sheetView>
  </sheetViews>
  <sheetFormatPr defaultColWidth="8.796875" defaultRowHeight="15"/>
  <cols>
    <col min="1" max="1" width="50.69921875" style="0" customWidth="1"/>
    <col min="2" max="2" width="29.19921875" style="0" hidden="1" customWidth="1"/>
    <col min="3" max="3" width="5.19921875" style="1" customWidth="1"/>
    <col min="4" max="4" width="4.3984375" style="1" customWidth="1"/>
    <col min="5" max="5" width="5.5" style="1" customWidth="1"/>
    <col min="6" max="6" width="4.3984375" style="1" customWidth="1"/>
    <col min="7" max="7" width="4" style="1" customWidth="1"/>
    <col min="8" max="8" width="8.69921875" style="69" customWidth="1"/>
  </cols>
  <sheetData>
    <row r="1" ht="15.75">
      <c r="C1" s="1" t="s">
        <v>125</v>
      </c>
    </row>
    <row r="2" ht="15.75">
      <c r="C2" s="1" t="s">
        <v>328</v>
      </c>
    </row>
    <row r="4" spans="1:8" s="2" customFormat="1" ht="18" customHeight="1">
      <c r="A4" s="192" t="s">
        <v>247</v>
      </c>
      <c r="B4" s="192"/>
      <c r="C4" s="192"/>
      <c r="D4" s="192"/>
      <c r="E4" s="192"/>
      <c r="F4" s="192"/>
      <c r="G4" s="192"/>
      <c r="H4" s="192"/>
    </row>
    <row r="5" spans="3:8" s="2" customFormat="1" ht="13.5" thickBot="1">
      <c r="C5" s="3"/>
      <c r="D5" s="3"/>
      <c r="E5" s="3"/>
      <c r="F5" s="3"/>
      <c r="G5" s="3"/>
      <c r="H5" s="70"/>
    </row>
    <row r="6" spans="1:8" s="2" customFormat="1" ht="13.5" thickBot="1">
      <c r="A6" s="158" t="s">
        <v>0</v>
      </c>
      <c r="B6" s="14"/>
      <c r="C6" s="15" t="s">
        <v>1</v>
      </c>
      <c r="D6" s="16" t="s">
        <v>2</v>
      </c>
      <c r="E6" s="16" t="s">
        <v>3</v>
      </c>
      <c r="F6" s="16" t="s">
        <v>4</v>
      </c>
      <c r="G6" s="17" t="s">
        <v>5</v>
      </c>
      <c r="H6" s="71" t="s">
        <v>123</v>
      </c>
    </row>
    <row r="7" spans="1:8" s="2" customFormat="1" ht="13.5" thickBot="1">
      <c r="A7" s="28" t="s">
        <v>29</v>
      </c>
      <c r="B7" s="56"/>
      <c r="C7" s="15" t="s">
        <v>30</v>
      </c>
      <c r="D7" s="16"/>
      <c r="E7" s="16"/>
      <c r="F7" s="16"/>
      <c r="G7" s="57"/>
      <c r="H7" s="66">
        <f>H8+H14</f>
        <v>3757.7</v>
      </c>
    </row>
    <row r="8" spans="1:8" s="2" customFormat="1" ht="12.75">
      <c r="A8" s="12" t="s">
        <v>154</v>
      </c>
      <c r="B8" s="4"/>
      <c r="C8" s="6" t="s">
        <v>30</v>
      </c>
      <c r="D8" s="6" t="s">
        <v>14</v>
      </c>
      <c r="E8" s="6"/>
      <c r="F8" s="6"/>
      <c r="G8" s="10"/>
      <c r="H8" s="67">
        <f>H9</f>
        <v>97.5</v>
      </c>
    </row>
    <row r="9" spans="1:8" s="2" customFormat="1" ht="12.75">
      <c r="A9" s="4" t="s">
        <v>138</v>
      </c>
      <c r="B9" s="4"/>
      <c r="C9" s="6" t="s">
        <v>30</v>
      </c>
      <c r="D9" s="6" t="s">
        <v>14</v>
      </c>
      <c r="E9" s="6" t="s">
        <v>15</v>
      </c>
      <c r="F9" s="6"/>
      <c r="G9" s="10"/>
      <c r="H9" s="67">
        <f>H10+H12</f>
        <v>97.5</v>
      </c>
    </row>
    <row r="10" spans="1:8" s="2" customFormat="1" ht="12.75">
      <c r="A10" s="4" t="s">
        <v>144</v>
      </c>
      <c r="B10" s="4"/>
      <c r="C10" s="6" t="s">
        <v>30</v>
      </c>
      <c r="D10" s="6" t="s">
        <v>14</v>
      </c>
      <c r="E10" s="6" t="s">
        <v>15</v>
      </c>
      <c r="F10" s="6" t="s">
        <v>8</v>
      </c>
      <c r="G10" s="10"/>
      <c r="H10" s="67">
        <f>H11</f>
        <v>0</v>
      </c>
    </row>
    <row r="11" spans="1:8" s="2" customFormat="1" ht="12.75">
      <c r="A11" s="43" t="s">
        <v>9</v>
      </c>
      <c r="B11" s="4"/>
      <c r="C11" s="6" t="s">
        <v>30</v>
      </c>
      <c r="D11" s="6" t="s">
        <v>14</v>
      </c>
      <c r="E11" s="6" t="s">
        <v>15</v>
      </c>
      <c r="F11" s="6" t="s">
        <v>8</v>
      </c>
      <c r="G11" s="10" t="s">
        <v>10</v>
      </c>
      <c r="H11" s="67">
        <v>0</v>
      </c>
    </row>
    <row r="12" spans="1:8" s="2" customFormat="1" ht="12.75">
      <c r="A12" s="4" t="s">
        <v>155</v>
      </c>
      <c r="B12" s="4"/>
      <c r="C12" s="6" t="s">
        <v>30</v>
      </c>
      <c r="D12" s="6" t="s">
        <v>14</v>
      </c>
      <c r="E12" s="6" t="s">
        <v>15</v>
      </c>
      <c r="F12" s="6" t="s">
        <v>10</v>
      </c>
      <c r="G12" s="10"/>
      <c r="H12" s="67">
        <f>H13</f>
        <v>97.5</v>
      </c>
    </row>
    <row r="13" spans="1:8" s="2" customFormat="1" ht="13.5" thickBot="1">
      <c r="A13" s="49" t="s">
        <v>11</v>
      </c>
      <c r="B13" s="47"/>
      <c r="C13" s="46" t="s">
        <v>30</v>
      </c>
      <c r="D13" s="46" t="s">
        <v>14</v>
      </c>
      <c r="E13" s="46" t="s">
        <v>15</v>
      </c>
      <c r="F13" s="46" t="s">
        <v>10</v>
      </c>
      <c r="G13" s="48" t="s">
        <v>12</v>
      </c>
      <c r="H13" s="74">
        <v>97.5</v>
      </c>
    </row>
    <row r="14" spans="1:8" s="2" customFormat="1" ht="13.5" thickBot="1">
      <c r="A14" s="58" t="s">
        <v>31</v>
      </c>
      <c r="B14" s="61"/>
      <c r="C14" s="15" t="s">
        <v>30</v>
      </c>
      <c r="D14" s="15" t="s">
        <v>32</v>
      </c>
      <c r="E14" s="15"/>
      <c r="F14" s="15"/>
      <c r="G14" s="59"/>
      <c r="H14" s="66">
        <f>H15+H18+H24</f>
        <v>3660.2</v>
      </c>
    </row>
    <row r="15" spans="1:8" s="2" customFormat="1" ht="12.75">
      <c r="A15" s="50" t="s">
        <v>33</v>
      </c>
      <c r="B15" s="12"/>
      <c r="C15" s="45" t="s">
        <v>30</v>
      </c>
      <c r="D15" s="45" t="s">
        <v>32</v>
      </c>
      <c r="E15" s="45" t="s">
        <v>14</v>
      </c>
      <c r="F15" s="45"/>
      <c r="G15" s="116"/>
      <c r="H15" s="77">
        <f>H16</f>
        <v>2757.6</v>
      </c>
    </row>
    <row r="16" spans="1:8" s="2" customFormat="1" ht="12.75">
      <c r="A16" s="43" t="s">
        <v>145</v>
      </c>
      <c r="B16" s="4"/>
      <c r="C16" s="6" t="s">
        <v>30</v>
      </c>
      <c r="D16" s="6" t="s">
        <v>32</v>
      </c>
      <c r="E16" s="6" t="s">
        <v>14</v>
      </c>
      <c r="F16" s="6" t="s">
        <v>36</v>
      </c>
      <c r="G16" s="10"/>
      <c r="H16" s="67">
        <f>H17</f>
        <v>2757.6</v>
      </c>
    </row>
    <row r="17" spans="1:8" s="2" customFormat="1" ht="12.75">
      <c r="A17" s="43" t="s">
        <v>37</v>
      </c>
      <c r="B17" s="4"/>
      <c r="C17" s="6" t="s">
        <v>30</v>
      </c>
      <c r="D17" s="6" t="s">
        <v>32</v>
      </c>
      <c r="E17" s="6" t="s">
        <v>14</v>
      </c>
      <c r="F17" s="6" t="s">
        <v>36</v>
      </c>
      <c r="G17" s="10" t="s">
        <v>38</v>
      </c>
      <c r="H17" s="67">
        <v>2757.6</v>
      </c>
    </row>
    <row r="18" spans="1:8" s="2" customFormat="1" ht="12.75">
      <c r="A18" s="43" t="s">
        <v>39</v>
      </c>
      <c r="B18" s="4"/>
      <c r="C18" s="6" t="s">
        <v>30</v>
      </c>
      <c r="D18" s="6" t="s">
        <v>32</v>
      </c>
      <c r="E18" s="6" t="s">
        <v>21</v>
      </c>
      <c r="F18" s="6"/>
      <c r="G18" s="10"/>
      <c r="H18" s="67">
        <f>H19</f>
        <v>902.6000000000001</v>
      </c>
    </row>
    <row r="19" spans="1:8" s="2" customFormat="1" ht="12.75">
      <c r="A19" s="43" t="s">
        <v>146</v>
      </c>
      <c r="B19" s="4"/>
      <c r="C19" s="6" t="s">
        <v>30</v>
      </c>
      <c r="D19" s="6" t="s">
        <v>32</v>
      </c>
      <c r="E19" s="6" t="s">
        <v>21</v>
      </c>
      <c r="F19" s="6" t="s">
        <v>42</v>
      </c>
      <c r="G19" s="10"/>
      <c r="H19" s="67">
        <f>H21+H22+H23</f>
        <v>902.6000000000001</v>
      </c>
    </row>
    <row r="20" spans="1:8" s="2" customFormat="1" ht="12.75">
      <c r="A20" s="43" t="s">
        <v>157</v>
      </c>
      <c r="B20" s="4"/>
      <c r="C20" s="6"/>
      <c r="D20" s="6"/>
      <c r="E20" s="6"/>
      <c r="F20" s="6"/>
      <c r="G20" s="10"/>
      <c r="H20" s="67"/>
    </row>
    <row r="21" spans="1:8" s="2" customFormat="1" ht="12.75">
      <c r="A21" s="43" t="s">
        <v>158</v>
      </c>
      <c r="B21" s="4"/>
      <c r="C21" s="6" t="s">
        <v>30</v>
      </c>
      <c r="D21" s="6" t="s">
        <v>32</v>
      </c>
      <c r="E21" s="6" t="s">
        <v>21</v>
      </c>
      <c r="F21" s="6" t="s">
        <v>42</v>
      </c>
      <c r="G21" s="10" t="s">
        <v>43</v>
      </c>
      <c r="H21" s="67">
        <f>727.1+19.4+11.7+32.7</f>
        <v>790.9000000000001</v>
      </c>
    </row>
    <row r="22" spans="1:8" s="2" customFormat="1" ht="12.75">
      <c r="A22" s="43" t="s">
        <v>159</v>
      </c>
      <c r="B22" s="4"/>
      <c r="C22" s="6" t="s">
        <v>30</v>
      </c>
      <c r="D22" s="6" t="s">
        <v>32</v>
      </c>
      <c r="E22" s="6" t="s">
        <v>21</v>
      </c>
      <c r="F22" s="6" t="s">
        <v>42</v>
      </c>
      <c r="G22" s="10" t="s">
        <v>44</v>
      </c>
      <c r="H22" s="67">
        <f>68.1</f>
        <v>68.1</v>
      </c>
    </row>
    <row r="23" spans="1:8" s="2" customFormat="1" ht="12.75">
      <c r="A23" s="43" t="s">
        <v>148</v>
      </c>
      <c r="B23" s="4"/>
      <c r="C23" s="6" t="s">
        <v>30</v>
      </c>
      <c r="D23" s="6" t="s">
        <v>32</v>
      </c>
      <c r="E23" s="6" t="s">
        <v>21</v>
      </c>
      <c r="F23" s="6" t="s">
        <v>42</v>
      </c>
      <c r="G23" s="10" t="s">
        <v>45</v>
      </c>
      <c r="H23" s="67">
        <v>43.6</v>
      </c>
    </row>
    <row r="24" spans="1:8" s="2" customFormat="1" ht="12.75">
      <c r="A24" s="43" t="s">
        <v>46</v>
      </c>
      <c r="B24" s="4"/>
      <c r="C24" s="6" t="s">
        <v>30</v>
      </c>
      <c r="D24" s="6" t="s">
        <v>32</v>
      </c>
      <c r="E24" s="6" t="s">
        <v>47</v>
      </c>
      <c r="F24" s="6"/>
      <c r="G24" s="10"/>
      <c r="H24" s="67">
        <f>H25</f>
        <v>0</v>
      </c>
    </row>
    <row r="25" spans="1:8" s="2" customFormat="1" ht="12.75">
      <c r="A25" s="43" t="s">
        <v>160</v>
      </c>
      <c r="B25" s="4"/>
      <c r="C25" s="6" t="s">
        <v>30</v>
      </c>
      <c r="D25" s="6" t="s">
        <v>32</v>
      </c>
      <c r="E25" s="6" t="s">
        <v>47</v>
      </c>
      <c r="F25" s="6" t="s">
        <v>48</v>
      </c>
      <c r="G25" s="10"/>
      <c r="H25" s="67">
        <f>H26+H28</f>
        <v>0</v>
      </c>
    </row>
    <row r="26" spans="1:8" s="2" customFormat="1" ht="12.75">
      <c r="A26" s="43" t="s">
        <v>161</v>
      </c>
      <c r="B26" s="4"/>
      <c r="C26" s="6" t="s">
        <v>30</v>
      </c>
      <c r="D26" s="6" t="s">
        <v>32</v>
      </c>
      <c r="E26" s="6" t="s">
        <v>47</v>
      </c>
      <c r="F26" s="6" t="s">
        <v>48</v>
      </c>
      <c r="G26" s="10" t="s">
        <v>49</v>
      </c>
      <c r="H26" s="67"/>
    </row>
    <row r="27" spans="1:8" s="2" customFormat="1" ht="12.75">
      <c r="A27" s="43" t="s">
        <v>162</v>
      </c>
      <c r="B27" s="4"/>
      <c r="C27" s="6"/>
      <c r="D27" s="6"/>
      <c r="E27" s="6"/>
      <c r="F27" s="6"/>
      <c r="G27" s="10"/>
      <c r="H27" s="67"/>
    </row>
    <row r="28" spans="1:8" s="2" customFormat="1" ht="13.5" thickBot="1">
      <c r="A28" s="44" t="s">
        <v>50</v>
      </c>
      <c r="B28" s="7"/>
      <c r="C28" s="46" t="s">
        <v>30</v>
      </c>
      <c r="D28" s="46" t="s">
        <v>32</v>
      </c>
      <c r="E28" s="46" t="s">
        <v>47</v>
      </c>
      <c r="F28" s="46" t="s">
        <v>48</v>
      </c>
      <c r="G28" s="48" t="s">
        <v>51</v>
      </c>
      <c r="H28" s="74"/>
    </row>
    <row r="29" spans="1:8" s="2" customFormat="1" ht="13.5" thickBot="1">
      <c r="A29" s="28" t="s">
        <v>52</v>
      </c>
      <c r="B29" s="56"/>
      <c r="C29" s="60" t="s">
        <v>53</v>
      </c>
      <c r="D29" s="16"/>
      <c r="E29" s="16"/>
      <c r="F29" s="16"/>
      <c r="G29" s="16"/>
      <c r="H29" s="66">
        <f>H30+H40+H36</f>
        <v>40</v>
      </c>
    </row>
    <row r="30" spans="1:8" s="2" customFormat="1" ht="12.75">
      <c r="A30" s="12" t="s">
        <v>154</v>
      </c>
      <c r="B30" s="4"/>
      <c r="C30" s="6" t="s">
        <v>53</v>
      </c>
      <c r="D30" s="6" t="s">
        <v>14</v>
      </c>
      <c r="E30" s="6"/>
      <c r="F30" s="6"/>
      <c r="G30" s="10"/>
      <c r="H30" s="67">
        <f>H31</f>
        <v>2.4</v>
      </c>
    </row>
    <row r="31" spans="1:8" s="2" customFormat="1" ht="12.75">
      <c r="A31" s="4" t="s">
        <v>138</v>
      </c>
      <c r="B31" s="4"/>
      <c r="C31" s="6" t="s">
        <v>53</v>
      </c>
      <c r="D31" s="6" t="s">
        <v>14</v>
      </c>
      <c r="E31" s="6" t="s">
        <v>15</v>
      </c>
      <c r="F31" s="6"/>
      <c r="G31" s="10"/>
      <c r="H31" s="67">
        <f>H32+H34</f>
        <v>2.4</v>
      </c>
    </row>
    <row r="32" spans="1:8" s="2" customFormat="1" ht="12.75">
      <c r="A32" s="4" t="s">
        <v>144</v>
      </c>
      <c r="B32" s="4"/>
      <c r="C32" s="6" t="s">
        <v>53</v>
      </c>
      <c r="D32" s="6" t="s">
        <v>14</v>
      </c>
      <c r="E32" s="6" t="s">
        <v>15</v>
      </c>
      <c r="F32" s="6" t="s">
        <v>8</v>
      </c>
      <c r="G32" s="10"/>
      <c r="H32" s="67">
        <f>H33</f>
        <v>0</v>
      </c>
    </row>
    <row r="33" spans="1:8" s="2" customFormat="1" ht="12.75">
      <c r="A33" s="43" t="s">
        <v>9</v>
      </c>
      <c r="B33" s="4"/>
      <c r="C33" s="6" t="s">
        <v>53</v>
      </c>
      <c r="D33" s="6" t="s">
        <v>14</v>
      </c>
      <c r="E33" s="6" t="s">
        <v>15</v>
      </c>
      <c r="F33" s="6" t="s">
        <v>8</v>
      </c>
      <c r="G33" s="10" t="s">
        <v>10</v>
      </c>
      <c r="H33" s="67">
        <v>0</v>
      </c>
    </row>
    <row r="34" spans="1:8" s="2" customFormat="1" ht="12.75">
      <c r="A34" s="4" t="s">
        <v>155</v>
      </c>
      <c r="B34" s="4"/>
      <c r="C34" s="6" t="s">
        <v>53</v>
      </c>
      <c r="D34" s="6" t="s">
        <v>14</v>
      </c>
      <c r="E34" s="6" t="s">
        <v>15</v>
      </c>
      <c r="F34" s="6" t="s">
        <v>10</v>
      </c>
      <c r="G34" s="10"/>
      <c r="H34" s="67">
        <f>H35</f>
        <v>2.4</v>
      </c>
    </row>
    <row r="35" spans="1:8" s="2" customFormat="1" ht="12.75">
      <c r="A35" s="43" t="s">
        <v>11</v>
      </c>
      <c r="B35" s="4"/>
      <c r="C35" s="6" t="s">
        <v>53</v>
      </c>
      <c r="D35" s="6" t="s">
        <v>14</v>
      </c>
      <c r="E35" s="6" t="s">
        <v>15</v>
      </c>
      <c r="F35" s="6" t="s">
        <v>10</v>
      </c>
      <c r="G35" s="10" t="s">
        <v>12</v>
      </c>
      <c r="H35" s="67">
        <v>2.4</v>
      </c>
    </row>
    <row r="36" spans="1:8" s="2" customFormat="1" ht="12.75">
      <c r="A36" s="32" t="s">
        <v>31</v>
      </c>
      <c r="B36" s="4"/>
      <c r="C36" s="6" t="s">
        <v>53</v>
      </c>
      <c r="D36" s="6" t="s">
        <v>32</v>
      </c>
      <c r="E36" s="6"/>
      <c r="F36" s="6"/>
      <c r="G36" s="10"/>
      <c r="H36" s="67">
        <f>H37</f>
        <v>37.6</v>
      </c>
    </row>
    <row r="37" spans="1:8" s="2" customFormat="1" ht="12.75">
      <c r="A37" s="43" t="s">
        <v>39</v>
      </c>
      <c r="B37" s="4"/>
      <c r="C37" s="6" t="s">
        <v>53</v>
      </c>
      <c r="D37" s="6" t="s">
        <v>32</v>
      </c>
      <c r="E37" s="6" t="s">
        <v>21</v>
      </c>
      <c r="F37" s="6"/>
      <c r="G37" s="10"/>
      <c r="H37" s="67">
        <f>H38</f>
        <v>37.6</v>
      </c>
    </row>
    <row r="38" spans="1:8" s="2" customFormat="1" ht="12.75">
      <c r="A38" s="43" t="s">
        <v>146</v>
      </c>
      <c r="B38" s="4"/>
      <c r="C38" s="6" t="s">
        <v>53</v>
      </c>
      <c r="D38" s="6" t="s">
        <v>32</v>
      </c>
      <c r="E38" s="6" t="s">
        <v>21</v>
      </c>
      <c r="F38" s="6" t="s">
        <v>42</v>
      </c>
      <c r="G38" s="10"/>
      <c r="H38" s="67">
        <f>H39</f>
        <v>37.6</v>
      </c>
    </row>
    <row r="39" spans="1:8" s="2" customFormat="1" ht="12.75">
      <c r="A39" s="43" t="s">
        <v>148</v>
      </c>
      <c r="B39" s="4"/>
      <c r="C39" s="6" t="s">
        <v>53</v>
      </c>
      <c r="D39" s="6" t="s">
        <v>32</v>
      </c>
      <c r="E39" s="6" t="s">
        <v>21</v>
      </c>
      <c r="F39" s="6" t="s">
        <v>42</v>
      </c>
      <c r="G39" s="10" t="s">
        <v>45</v>
      </c>
      <c r="H39" s="67">
        <v>37.6</v>
      </c>
    </row>
    <row r="40" spans="1:8" s="2" customFormat="1" ht="12.75">
      <c r="A40" s="32" t="s">
        <v>54</v>
      </c>
      <c r="B40" s="4"/>
      <c r="C40" s="41" t="s">
        <v>53</v>
      </c>
      <c r="D40" s="41" t="s">
        <v>55</v>
      </c>
      <c r="E40" s="41"/>
      <c r="F40" s="41"/>
      <c r="G40" s="42"/>
      <c r="H40" s="73">
        <f>H41</f>
        <v>0</v>
      </c>
    </row>
    <row r="41" spans="1:8" s="2" customFormat="1" ht="12.75">
      <c r="A41" s="43" t="s">
        <v>56</v>
      </c>
      <c r="B41" s="4"/>
      <c r="C41" s="6" t="s">
        <v>53</v>
      </c>
      <c r="D41" s="6" t="s">
        <v>55</v>
      </c>
      <c r="E41" s="6" t="s">
        <v>14</v>
      </c>
      <c r="F41" s="6"/>
      <c r="G41" s="10"/>
      <c r="H41" s="67">
        <f>H42+H47+H51</f>
        <v>0</v>
      </c>
    </row>
    <row r="42" spans="1:8" s="2" customFormat="1" ht="12.75">
      <c r="A42" s="43" t="s">
        <v>163</v>
      </c>
      <c r="B42" s="4"/>
      <c r="C42" s="6" t="s">
        <v>53</v>
      </c>
      <c r="D42" s="6" t="s">
        <v>55</v>
      </c>
      <c r="E42" s="6" t="s">
        <v>14</v>
      </c>
      <c r="F42" s="6" t="s">
        <v>57</v>
      </c>
      <c r="G42" s="10"/>
      <c r="H42" s="67">
        <f>H43+H44+H45</f>
        <v>0</v>
      </c>
    </row>
    <row r="43" spans="1:8" s="2" customFormat="1" ht="12.75">
      <c r="A43" s="43" t="s">
        <v>164</v>
      </c>
      <c r="B43" s="4"/>
      <c r="C43" s="6" t="s">
        <v>53</v>
      </c>
      <c r="D43" s="6" t="s">
        <v>55</v>
      </c>
      <c r="E43" s="6" t="s">
        <v>14</v>
      </c>
      <c r="F43" s="6" t="s">
        <v>57</v>
      </c>
      <c r="G43" s="10" t="s">
        <v>58</v>
      </c>
      <c r="H43" s="67"/>
    </row>
    <row r="44" spans="1:8" s="2" customFormat="1" ht="12.75">
      <c r="A44" s="43" t="s">
        <v>59</v>
      </c>
      <c r="B44" s="4"/>
      <c r="C44" s="6" t="s">
        <v>53</v>
      </c>
      <c r="D44" s="6" t="s">
        <v>55</v>
      </c>
      <c r="E44" s="6" t="s">
        <v>14</v>
      </c>
      <c r="F44" s="6" t="s">
        <v>57</v>
      </c>
      <c r="G44" s="10" t="s">
        <v>60</v>
      </c>
      <c r="H44" s="67"/>
    </row>
    <row r="45" spans="1:8" s="2" customFormat="1" ht="12.75">
      <c r="A45" s="43" t="s">
        <v>61</v>
      </c>
      <c r="B45" s="4"/>
      <c r="C45" s="6" t="s">
        <v>53</v>
      </c>
      <c r="D45" s="6" t="s">
        <v>55</v>
      </c>
      <c r="E45" s="6" t="s">
        <v>14</v>
      </c>
      <c r="F45" s="6" t="s">
        <v>57</v>
      </c>
      <c r="G45" s="10" t="s">
        <v>62</v>
      </c>
      <c r="H45" s="67"/>
    </row>
    <row r="46" spans="1:8" s="2" customFormat="1" ht="12.75">
      <c r="A46" s="43" t="s">
        <v>165</v>
      </c>
      <c r="B46" s="4"/>
      <c r="C46" s="6"/>
      <c r="D46" s="6"/>
      <c r="E46" s="6"/>
      <c r="F46" s="6"/>
      <c r="G46" s="10"/>
      <c r="H46" s="67"/>
    </row>
    <row r="47" spans="1:8" s="2" customFormat="1" ht="12.75">
      <c r="A47" s="43" t="s">
        <v>166</v>
      </c>
      <c r="B47" s="4"/>
      <c r="C47" s="6" t="s">
        <v>53</v>
      </c>
      <c r="D47" s="6" t="s">
        <v>55</v>
      </c>
      <c r="E47" s="6" t="s">
        <v>14</v>
      </c>
      <c r="F47" s="6" t="s">
        <v>63</v>
      </c>
      <c r="G47" s="10"/>
      <c r="H47" s="67">
        <f>H49</f>
        <v>0</v>
      </c>
    </row>
    <row r="48" spans="1:8" s="2" customFormat="1" ht="12.75">
      <c r="A48" s="43" t="s">
        <v>167</v>
      </c>
      <c r="B48" s="4"/>
      <c r="C48" s="6"/>
      <c r="D48" s="6"/>
      <c r="E48" s="6"/>
      <c r="F48" s="6"/>
      <c r="G48" s="10"/>
      <c r="H48" s="67"/>
    </row>
    <row r="49" spans="1:8" s="2" customFormat="1" ht="12.75">
      <c r="A49" s="43" t="s">
        <v>168</v>
      </c>
      <c r="B49" s="4"/>
      <c r="C49" s="6" t="s">
        <v>53</v>
      </c>
      <c r="D49" s="6" t="s">
        <v>55</v>
      </c>
      <c r="E49" s="6" t="s">
        <v>14</v>
      </c>
      <c r="F49" s="6" t="s">
        <v>63</v>
      </c>
      <c r="G49" s="10" t="s">
        <v>64</v>
      </c>
      <c r="H49" s="67"/>
    </row>
    <row r="50" spans="1:8" s="2" customFormat="1" ht="12.75">
      <c r="A50" s="43" t="s">
        <v>169</v>
      </c>
      <c r="B50" s="4"/>
      <c r="C50" s="6"/>
      <c r="D50" s="6"/>
      <c r="E50" s="6"/>
      <c r="F50" s="6"/>
      <c r="G50" s="10"/>
      <c r="H50" s="67"/>
    </row>
    <row r="51" spans="1:8" s="2" customFormat="1" ht="12.75">
      <c r="A51" s="43" t="s">
        <v>170</v>
      </c>
      <c r="B51" s="4"/>
      <c r="C51" s="6" t="s">
        <v>53</v>
      </c>
      <c r="D51" s="6" t="s">
        <v>55</v>
      </c>
      <c r="E51" s="6" t="s">
        <v>14</v>
      </c>
      <c r="F51" s="6" t="s">
        <v>65</v>
      </c>
      <c r="G51" s="10"/>
      <c r="H51" s="67">
        <f>H53</f>
        <v>0</v>
      </c>
    </row>
    <row r="52" spans="1:8" s="2" customFormat="1" ht="12.75">
      <c r="A52" s="43" t="s">
        <v>171</v>
      </c>
      <c r="B52" s="4"/>
      <c r="C52" s="6"/>
      <c r="D52" s="6"/>
      <c r="E52" s="6"/>
      <c r="F52" s="6"/>
      <c r="G52" s="10"/>
      <c r="H52" s="67"/>
    </row>
    <row r="53" spans="1:8" s="2" customFormat="1" ht="13.5" thickBot="1">
      <c r="A53" s="49" t="s">
        <v>172</v>
      </c>
      <c r="B53" s="47"/>
      <c r="C53" s="46" t="s">
        <v>53</v>
      </c>
      <c r="D53" s="46" t="s">
        <v>55</v>
      </c>
      <c r="E53" s="46" t="s">
        <v>14</v>
      </c>
      <c r="F53" s="46" t="s">
        <v>65</v>
      </c>
      <c r="G53" s="48" t="s">
        <v>66</v>
      </c>
      <c r="H53" s="74"/>
    </row>
    <row r="54" spans="1:8" s="2" customFormat="1" ht="13.5" thickBot="1">
      <c r="A54" s="28" t="s">
        <v>67</v>
      </c>
      <c r="B54" s="56"/>
      <c r="C54" s="15" t="s">
        <v>68</v>
      </c>
      <c r="D54" s="16"/>
      <c r="E54" s="16"/>
      <c r="F54" s="16"/>
      <c r="G54" s="16"/>
      <c r="H54" s="66">
        <f>H55+H61+H67</f>
        <v>2825.1</v>
      </c>
    </row>
    <row r="55" spans="1:8" s="2" customFormat="1" ht="12.75">
      <c r="A55" s="12" t="s">
        <v>154</v>
      </c>
      <c r="B55" s="4"/>
      <c r="C55" s="6" t="s">
        <v>68</v>
      </c>
      <c r="D55" s="6" t="s">
        <v>14</v>
      </c>
      <c r="E55" s="6"/>
      <c r="F55" s="6"/>
      <c r="G55" s="10"/>
      <c r="H55" s="67">
        <f>H56</f>
        <v>269.9</v>
      </c>
    </row>
    <row r="56" spans="1:8" s="2" customFormat="1" ht="12.75">
      <c r="A56" s="4" t="s">
        <v>138</v>
      </c>
      <c r="B56" s="4"/>
      <c r="C56" s="6" t="s">
        <v>68</v>
      </c>
      <c r="D56" s="6" t="s">
        <v>14</v>
      </c>
      <c r="E56" s="6" t="s">
        <v>15</v>
      </c>
      <c r="F56" s="6"/>
      <c r="G56" s="10"/>
      <c r="H56" s="67">
        <f>H57+H59</f>
        <v>269.9</v>
      </c>
    </row>
    <row r="57" spans="1:8" s="2" customFormat="1" ht="12.75">
      <c r="A57" s="4" t="s">
        <v>144</v>
      </c>
      <c r="B57" s="4"/>
      <c r="C57" s="6" t="s">
        <v>68</v>
      </c>
      <c r="D57" s="6" t="s">
        <v>14</v>
      </c>
      <c r="E57" s="6" t="s">
        <v>15</v>
      </c>
      <c r="F57" s="6" t="s">
        <v>8</v>
      </c>
      <c r="G57" s="10"/>
      <c r="H57" s="67">
        <f>H58</f>
        <v>0</v>
      </c>
    </row>
    <row r="58" spans="1:8" s="2" customFormat="1" ht="12.75">
      <c r="A58" s="43" t="s">
        <v>9</v>
      </c>
      <c r="B58" s="4"/>
      <c r="C58" s="6" t="s">
        <v>68</v>
      </c>
      <c r="D58" s="6" t="s">
        <v>14</v>
      </c>
      <c r="E58" s="6" t="s">
        <v>15</v>
      </c>
      <c r="F58" s="6" t="s">
        <v>8</v>
      </c>
      <c r="G58" s="10" t="s">
        <v>10</v>
      </c>
      <c r="H58" s="67"/>
    </row>
    <row r="59" spans="1:8" s="2" customFormat="1" ht="12.75">
      <c r="A59" s="4" t="s">
        <v>155</v>
      </c>
      <c r="B59" s="4"/>
      <c r="C59" s="6" t="s">
        <v>68</v>
      </c>
      <c r="D59" s="6" t="s">
        <v>14</v>
      </c>
      <c r="E59" s="6" t="s">
        <v>15</v>
      </c>
      <c r="F59" s="6" t="s">
        <v>10</v>
      </c>
      <c r="G59" s="10"/>
      <c r="H59" s="67">
        <f>H60</f>
        <v>269.9</v>
      </c>
    </row>
    <row r="60" spans="1:8" s="2" customFormat="1" ht="12.75">
      <c r="A60" s="43" t="s">
        <v>11</v>
      </c>
      <c r="B60" s="4"/>
      <c r="C60" s="6" t="s">
        <v>68</v>
      </c>
      <c r="D60" s="6" t="s">
        <v>14</v>
      </c>
      <c r="E60" s="6" t="s">
        <v>15</v>
      </c>
      <c r="F60" s="6" t="s">
        <v>10</v>
      </c>
      <c r="G60" s="10" t="s">
        <v>12</v>
      </c>
      <c r="H60" s="67">
        <v>269.9</v>
      </c>
    </row>
    <row r="61" spans="1:8" s="2" customFormat="1" ht="12.75">
      <c r="A61" s="32" t="s">
        <v>31</v>
      </c>
      <c r="B61" s="4"/>
      <c r="C61" s="41" t="s">
        <v>68</v>
      </c>
      <c r="D61" s="41" t="s">
        <v>32</v>
      </c>
      <c r="E61" s="41"/>
      <c r="F61" s="41"/>
      <c r="G61" s="42"/>
      <c r="H61" s="73">
        <f>H62</f>
        <v>0</v>
      </c>
    </row>
    <row r="62" spans="1:8" s="2" customFormat="1" ht="12.75">
      <c r="A62" s="43" t="s">
        <v>46</v>
      </c>
      <c r="B62" s="4"/>
      <c r="C62" s="6" t="s">
        <v>68</v>
      </c>
      <c r="D62" s="6" t="s">
        <v>32</v>
      </c>
      <c r="E62" s="6" t="s">
        <v>47</v>
      </c>
      <c r="F62" s="6"/>
      <c r="G62" s="10"/>
      <c r="H62" s="67">
        <f>H63</f>
        <v>0</v>
      </c>
    </row>
    <row r="63" spans="1:8" s="2" customFormat="1" ht="12.75">
      <c r="A63" s="43" t="s">
        <v>160</v>
      </c>
      <c r="B63" s="4"/>
      <c r="C63" s="6" t="s">
        <v>68</v>
      </c>
      <c r="D63" s="6" t="s">
        <v>32</v>
      </c>
      <c r="E63" s="6" t="s">
        <v>47</v>
      </c>
      <c r="F63" s="6" t="s">
        <v>48</v>
      </c>
      <c r="G63" s="10"/>
      <c r="H63" s="67">
        <f>H64+H66</f>
        <v>0</v>
      </c>
    </row>
    <row r="64" spans="1:8" s="2" customFormat="1" ht="12.75">
      <c r="A64" s="43" t="s">
        <v>161</v>
      </c>
      <c r="B64" s="4"/>
      <c r="C64" s="6" t="s">
        <v>68</v>
      </c>
      <c r="D64" s="6" t="s">
        <v>32</v>
      </c>
      <c r="E64" s="6" t="s">
        <v>47</v>
      </c>
      <c r="F64" s="6" t="s">
        <v>48</v>
      </c>
      <c r="G64" s="10" t="s">
        <v>49</v>
      </c>
      <c r="H64" s="67"/>
    </row>
    <row r="65" spans="1:8" s="2" customFormat="1" ht="12.75">
      <c r="A65" s="43" t="s">
        <v>162</v>
      </c>
      <c r="B65" s="4"/>
      <c r="C65" s="6"/>
      <c r="D65" s="6"/>
      <c r="E65" s="6"/>
      <c r="F65" s="6"/>
      <c r="G65" s="10"/>
      <c r="H65" s="67"/>
    </row>
    <row r="66" spans="1:8" s="2" customFormat="1" ht="12.75">
      <c r="A66" s="43" t="s">
        <v>50</v>
      </c>
      <c r="B66" s="4"/>
      <c r="C66" s="6" t="s">
        <v>68</v>
      </c>
      <c r="D66" s="6" t="s">
        <v>32</v>
      </c>
      <c r="E66" s="6" t="s">
        <v>47</v>
      </c>
      <c r="F66" s="6" t="s">
        <v>48</v>
      </c>
      <c r="G66" s="10" t="s">
        <v>51</v>
      </c>
      <c r="H66" s="67"/>
    </row>
    <row r="67" spans="1:8" s="2" customFormat="1" ht="12.75">
      <c r="A67" s="63" t="s">
        <v>25</v>
      </c>
      <c r="B67" s="4"/>
      <c r="C67" s="41" t="s">
        <v>68</v>
      </c>
      <c r="D67" s="41" t="s">
        <v>26</v>
      </c>
      <c r="E67" s="41"/>
      <c r="F67" s="41"/>
      <c r="G67" s="42"/>
      <c r="H67" s="73">
        <f>H68+H74+H77</f>
        <v>2555.2</v>
      </c>
    </row>
    <row r="68" spans="1:8" s="2" customFormat="1" ht="12.75">
      <c r="A68" s="43" t="s">
        <v>173</v>
      </c>
      <c r="B68" s="4"/>
      <c r="C68" s="6" t="s">
        <v>68</v>
      </c>
      <c r="D68" s="6" t="s">
        <v>26</v>
      </c>
      <c r="E68" s="6" t="s">
        <v>14</v>
      </c>
      <c r="F68" s="6"/>
      <c r="G68" s="10"/>
      <c r="H68" s="67">
        <f>H69</f>
        <v>1289.1999999999998</v>
      </c>
    </row>
    <row r="69" spans="1:8" s="2" customFormat="1" ht="12.75">
      <c r="A69" s="43" t="s">
        <v>174</v>
      </c>
      <c r="B69" s="4"/>
      <c r="C69" s="6" t="s">
        <v>68</v>
      </c>
      <c r="D69" s="6" t="s">
        <v>26</v>
      </c>
      <c r="E69" s="6" t="s">
        <v>14</v>
      </c>
      <c r="F69" s="6" t="s">
        <v>71</v>
      </c>
      <c r="G69" s="10"/>
      <c r="H69" s="67">
        <f>H71+H73</f>
        <v>1289.1999999999998</v>
      </c>
    </row>
    <row r="70" spans="1:8" s="2" customFormat="1" ht="12.75">
      <c r="A70" s="43" t="s">
        <v>175</v>
      </c>
      <c r="B70" s="4"/>
      <c r="C70" s="6"/>
      <c r="D70" s="6"/>
      <c r="E70" s="6"/>
      <c r="F70" s="6"/>
      <c r="G70" s="10"/>
      <c r="H70" s="67"/>
    </row>
    <row r="71" spans="1:8" s="2" customFormat="1" ht="12.75">
      <c r="A71" s="43" t="s">
        <v>176</v>
      </c>
      <c r="B71" s="4"/>
      <c r="C71" s="6" t="s">
        <v>68</v>
      </c>
      <c r="D71" s="6" t="s">
        <v>26</v>
      </c>
      <c r="E71" s="6" t="s">
        <v>14</v>
      </c>
      <c r="F71" s="6" t="s">
        <v>71</v>
      </c>
      <c r="G71" s="10" t="s">
        <v>72</v>
      </c>
      <c r="H71" s="67">
        <v>569.9</v>
      </c>
    </row>
    <row r="72" spans="1:8" s="2" customFormat="1" ht="12.75">
      <c r="A72" s="43" t="s">
        <v>177</v>
      </c>
      <c r="B72" s="4"/>
      <c r="C72" s="6"/>
      <c r="D72" s="6"/>
      <c r="E72" s="6"/>
      <c r="F72" s="6"/>
      <c r="G72" s="10"/>
      <c r="H72" s="67"/>
    </row>
    <row r="73" spans="1:8" s="2" customFormat="1" ht="12.75">
      <c r="A73" s="43" t="s">
        <v>178</v>
      </c>
      <c r="B73" s="4"/>
      <c r="C73" s="6" t="s">
        <v>68</v>
      </c>
      <c r="D73" s="6" t="s">
        <v>26</v>
      </c>
      <c r="E73" s="6" t="s">
        <v>14</v>
      </c>
      <c r="F73" s="6" t="s">
        <v>71</v>
      </c>
      <c r="G73" s="10" t="s">
        <v>73</v>
      </c>
      <c r="H73" s="67">
        <f>411+308.3</f>
        <v>719.3</v>
      </c>
    </row>
    <row r="74" spans="1:8" s="2" customFormat="1" ht="12.75">
      <c r="A74" s="32" t="s">
        <v>74</v>
      </c>
      <c r="B74" s="4"/>
      <c r="C74" s="41" t="s">
        <v>68</v>
      </c>
      <c r="D74" s="41" t="s">
        <v>26</v>
      </c>
      <c r="E74" s="41" t="s">
        <v>21</v>
      </c>
      <c r="F74" s="41"/>
      <c r="G74" s="42"/>
      <c r="H74" s="73">
        <f>H75</f>
        <v>1000</v>
      </c>
    </row>
    <row r="75" spans="1:8" s="2" customFormat="1" ht="12.75">
      <c r="A75" s="43" t="s">
        <v>174</v>
      </c>
      <c r="B75" s="4"/>
      <c r="C75" s="6" t="s">
        <v>68</v>
      </c>
      <c r="D75" s="6" t="s">
        <v>26</v>
      </c>
      <c r="E75" s="6" t="s">
        <v>21</v>
      </c>
      <c r="F75" s="6" t="s">
        <v>71</v>
      </c>
      <c r="G75" s="10"/>
      <c r="H75" s="67">
        <f>H76</f>
        <v>1000</v>
      </c>
    </row>
    <row r="76" spans="1:8" s="2" customFormat="1" ht="12.75">
      <c r="A76" s="43" t="s">
        <v>75</v>
      </c>
      <c r="B76" s="4"/>
      <c r="C76" s="6" t="s">
        <v>68</v>
      </c>
      <c r="D76" s="6" t="s">
        <v>26</v>
      </c>
      <c r="E76" s="6" t="s">
        <v>21</v>
      </c>
      <c r="F76" s="6" t="s">
        <v>71</v>
      </c>
      <c r="G76" s="10" t="s">
        <v>76</v>
      </c>
      <c r="H76" s="67">
        <v>1000</v>
      </c>
    </row>
    <row r="77" spans="1:8" s="2" customFormat="1" ht="12.75">
      <c r="A77" s="32" t="s">
        <v>179</v>
      </c>
      <c r="B77" s="4"/>
      <c r="C77" s="41" t="s">
        <v>68</v>
      </c>
      <c r="D77" s="41" t="s">
        <v>26</v>
      </c>
      <c r="E77" s="41" t="s">
        <v>15</v>
      </c>
      <c r="F77" s="41"/>
      <c r="G77" s="42"/>
      <c r="H77" s="73">
        <f>H80+H89</f>
        <v>266</v>
      </c>
    </row>
    <row r="78" spans="1:8" s="2" customFormat="1" ht="12.75">
      <c r="A78" s="43" t="s">
        <v>180</v>
      </c>
      <c r="B78" s="4"/>
      <c r="C78" s="6"/>
      <c r="D78" s="6"/>
      <c r="E78" s="6"/>
      <c r="F78" s="6"/>
      <c r="G78" s="10"/>
      <c r="H78" s="67"/>
    </row>
    <row r="79" spans="1:8" s="2" customFormat="1" ht="12.75">
      <c r="A79" s="43" t="s">
        <v>182</v>
      </c>
      <c r="B79" s="4"/>
      <c r="C79" s="6"/>
      <c r="D79" s="6"/>
      <c r="E79" s="6"/>
      <c r="F79" s="6"/>
      <c r="G79" s="10"/>
      <c r="H79" s="67"/>
    </row>
    <row r="80" spans="1:8" s="2" customFormat="1" ht="12.75">
      <c r="A80" s="43" t="s">
        <v>181</v>
      </c>
      <c r="B80" s="4"/>
      <c r="C80" s="6" t="s">
        <v>68</v>
      </c>
      <c r="D80" s="6" t="s">
        <v>26</v>
      </c>
      <c r="E80" s="6" t="s">
        <v>15</v>
      </c>
      <c r="F80" s="6" t="s">
        <v>80</v>
      </c>
      <c r="G80" s="10"/>
      <c r="H80" s="67">
        <f>H82+H84+H86+H87</f>
        <v>0</v>
      </c>
    </row>
    <row r="81" spans="1:8" s="2" customFormat="1" ht="12.75">
      <c r="A81" s="43" t="s">
        <v>183</v>
      </c>
      <c r="B81" s="4"/>
      <c r="C81" s="6"/>
      <c r="D81" s="6"/>
      <c r="E81" s="6"/>
      <c r="F81" s="6"/>
      <c r="G81" s="10"/>
      <c r="H81" s="67"/>
    </row>
    <row r="82" spans="1:8" s="2" customFormat="1" ht="12.75">
      <c r="A82" s="43" t="s">
        <v>184</v>
      </c>
      <c r="B82" s="4"/>
      <c r="C82" s="6" t="s">
        <v>68</v>
      </c>
      <c r="D82" s="6" t="s">
        <v>26</v>
      </c>
      <c r="E82" s="6" t="s">
        <v>15</v>
      </c>
      <c r="F82" s="6" t="s">
        <v>80</v>
      </c>
      <c r="G82" s="10" t="s">
        <v>81</v>
      </c>
      <c r="H82" s="67"/>
    </row>
    <row r="83" spans="1:8" s="2" customFormat="1" ht="12.75">
      <c r="A83" s="43" t="s">
        <v>185</v>
      </c>
      <c r="B83" s="4"/>
      <c r="C83" s="6"/>
      <c r="D83" s="6"/>
      <c r="E83" s="6"/>
      <c r="F83" s="6"/>
      <c r="G83" s="10"/>
      <c r="H83" s="67"/>
    </row>
    <row r="84" spans="1:8" s="2" customFormat="1" ht="12.75">
      <c r="A84" s="43" t="s">
        <v>186</v>
      </c>
      <c r="B84" s="4"/>
      <c r="C84" s="6" t="s">
        <v>68</v>
      </c>
      <c r="D84" s="6" t="s">
        <v>26</v>
      </c>
      <c r="E84" s="6" t="s">
        <v>15</v>
      </c>
      <c r="F84" s="6" t="s">
        <v>80</v>
      </c>
      <c r="G84" s="10" t="s">
        <v>77</v>
      </c>
      <c r="H84" s="67"/>
    </row>
    <row r="85" spans="1:8" s="2" customFormat="1" ht="12.75">
      <c r="A85" s="43" t="s">
        <v>187</v>
      </c>
      <c r="B85" s="4"/>
      <c r="C85" s="6"/>
      <c r="D85" s="6"/>
      <c r="E85" s="6"/>
      <c r="F85" s="6"/>
      <c r="G85" s="10"/>
      <c r="H85" s="67"/>
    </row>
    <row r="86" spans="1:8" s="2" customFormat="1" ht="12.75">
      <c r="A86" s="43" t="s">
        <v>188</v>
      </c>
      <c r="B86" s="4"/>
      <c r="C86" s="6" t="s">
        <v>68</v>
      </c>
      <c r="D86" s="6" t="s">
        <v>26</v>
      </c>
      <c r="E86" s="6" t="s">
        <v>15</v>
      </c>
      <c r="F86" s="6" t="s">
        <v>80</v>
      </c>
      <c r="G86" s="10" t="s">
        <v>78</v>
      </c>
      <c r="H86" s="67"/>
    </row>
    <row r="87" spans="1:8" s="2" customFormat="1" ht="12.75">
      <c r="A87" s="43" t="s">
        <v>189</v>
      </c>
      <c r="B87" s="4"/>
      <c r="C87" s="6" t="s">
        <v>68</v>
      </c>
      <c r="D87" s="6" t="s">
        <v>26</v>
      </c>
      <c r="E87" s="6" t="s">
        <v>15</v>
      </c>
      <c r="F87" s="6" t="s">
        <v>80</v>
      </c>
      <c r="G87" s="10" t="s">
        <v>28</v>
      </c>
      <c r="H87" s="67"/>
    </row>
    <row r="88" spans="1:8" s="2" customFormat="1" ht="12.75">
      <c r="A88" s="43" t="s">
        <v>82</v>
      </c>
      <c r="B88" s="4"/>
      <c r="C88" s="6"/>
      <c r="D88" s="6"/>
      <c r="E88" s="6"/>
      <c r="F88" s="6"/>
      <c r="G88" s="10"/>
      <c r="H88" s="67"/>
    </row>
    <row r="89" spans="1:8" s="2" customFormat="1" ht="12.75">
      <c r="A89" s="43" t="s">
        <v>83</v>
      </c>
      <c r="B89" s="4"/>
      <c r="C89" s="6" t="s">
        <v>68</v>
      </c>
      <c r="D89" s="6" t="s">
        <v>26</v>
      </c>
      <c r="E89" s="6" t="s">
        <v>15</v>
      </c>
      <c r="F89" s="6" t="s">
        <v>27</v>
      </c>
      <c r="G89" s="10"/>
      <c r="H89" s="67">
        <f>H90</f>
        <v>266</v>
      </c>
    </row>
    <row r="90" spans="1:8" s="2" customFormat="1" ht="13.5" thickBot="1">
      <c r="A90" s="49" t="s">
        <v>190</v>
      </c>
      <c r="B90" s="47"/>
      <c r="C90" s="46" t="s">
        <v>68</v>
      </c>
      <c r="D90" s="46" t="s">
        <v>26</v>
      </c>
      <c r="E90" s="46" t="s">
        <v>15</v>
      </c>
      <c r="F90" s="46" t="s">
        <v>27</v>
      </c>
      <c r="G90" s="48" t="s">
        <v>28</v>
      </c>
      <c r="H90" s="74">
        <v>266</v>
      </c>
    </row>
    <row r="91" spans="1:8" s="2" customFormat="1" ht="13.5" thickBot="1">
      <c r="A91" s="58" t="s">
        <v>298</v>
      </c>
      <c r="B91" s="159"/>
      <c r="C91" s="127" t="s">
        <v>84</v>
      </c>
      <c r="D91" s="57"/>
      <c r="E91" s="126"/>
      <c r="F91" s="57"/>
      <c r="G91" s="126"/>
      <c r="H91" s="80">
        <f>H92+H98</f>
        <v>6406</v>
      </c>
    </row>
    <row r="92" spans="1:8" s="2" customFormat="1" ht="12.75">
      <c r="A92" s="63" t="s">
        <v>85</v>
      </c>
      <c r="B92" s="51"/>
      <c r="C92" s="64" t="s">
        <v>84</v>
      </c>
      <c r="D92" s="64" t="s">
        <v>86</v>
      </c>
      <c r="E92" s="64"/>
      <c r="F92" s="64"/>
      <c r="G92" s="64"/>
      <c r="H92" s="68">
        <f>H93</f>
        <v>6406</v>
      </c>
    </row>
    <row r="93" spans="1:8" s="2" customFormat="1" ht="12.75">
      <c r="A93" s="43" t="s">
        <v>87</v>
      </c>
      <c r="B93" s="4"/>
      <c r="C93" s="6" t="s">
        <v>84</v>
      </c>
      <c r="D93" s="6" t="s">
        <v>86</v>
      </c>
      <c r="E93" s="6" t="s">
        <v>14</v>
      </c>
      <c r="F93" s="6"/>
      <c r="G93" s="10"/>
      <c r="H93" s="67">
        <f>H94</f>
        <v>6406</v>
      </c>
    </row>
    <row r="94" spans="1:8" s="2" customFormat="1" ht="12.75">
      <c r="A94" s="43" t="s">
        <v>88</v>
      </c>
      <c r="B94" s="4"/>
      <c r="C94" s="6" t="s">
        <v>84</v>
      </c>
      <c r="D94" s="6" t="s">
        <v>86</v>
      </c>
      <c r="E94" s="6" t="s">
        <v>14</v>
      </c>
      <c r="F94" s="6" t="s">
        <v>89</v>
      </c>
      <c r="G94" s="10"/>
      <c r="H94" s="67">
        <f>H95+H96+H97</f>
        <v>6406</v>
      </c>
    </row>
    <row r="95" spans="1:8" s="2" customFormat="1" ht="12.75">
      <c r="A95" s="43" t="s">
        <v>191</v>
      </c>
      <c r="B95" s="4"/>
      <c r="C95" s="6" t="s">
        <v>84</v>
      </c>
      <c r="D95" s="6" t="s">
        <v>86</v>
      </c>
      <c r="E95" s="6" t="s">
        <v>14</v>
      </c>
      <c r="F95" s="6" t="s">
        <v>89</v>
      </c>
      <c r="G95" s="10" t="s">
        <v>90</v>
      </c>
      <c r="H95" s="67">
        <v>6406</v>
      </c>
    </row>
    <row r="96" spans="1:8" s="2" customFormat="1" ht="12.75">
      <c r="A96" s="43" t="s">
        <v>91</v>
      </c>
      <c r="B96" s="4"/>
      <c r="C96" s="6" t="s">
        <v>84</v>
      </c>
      <c r="D96" s="6" t="s">
        <v>86</v>
      </c>
      <c r="E96" s="6" t="s">
        <v>14</v>
      </c>
      <c r="F96" s="6" t="s">
        <v>89</v>
      </c>
      <c r="G96" s="10" t="s">
        <v>92</v>
      </c>
      <c r="H96" s="67"/>
    </row>
    <row r="97" spans="1:8" s="2" customFormat="1" ht="12.75">
      <c r="A97" s="43" t="s">
        <v>192</v>
      </c>
      <c r="B97" s="4"/>
      <c r="C97" s="6" t="s">
        <v>84</v>
      </c>
      <c r="D97" s="6" t="s">
        <v>86</v>
      </c>
      <c r="E97" s="6" t="s">
        <v>14</v>
      </c>
      <c r="F97" s="6" t="s">
        <v>89</v>
      </c>
      <c r="G97" s="10" t="s">
        <v>93</v>
      </c>
      <c r="H97" s="67"/>
    </row>
    <row r="98" spans="1:8" s="2" customFormat="1" ht="12.75">
      <c r="A98" s="32" t="s">
        <v>25</v>
      </c>
      <c r="B98" s="5"/>
      <c r="C98" s="41" t="s">
        <v>84</v>
      </c>
      <c r="D98" s="41" t="s">
        <v>26</v>
      </c>
      <c r="E98" s="41"/>
      <c r="F98" s="41"/>
      <c r="G98" s="42"/>
      <c r="H98" s="73">
        <f>H99</f>
        <v>0</v>
      </c>
    </row>
    <row r="99" spans="1:8" s="2" customFormat="1" ht="12.75">
      <c r="A99" s="43" t="s">
        <v>140</v>
      </c>
      <c r="B99" s="4"/>
      <c r="C99" s="6" t="s">
        <v>84</v>
      </c>
      <c r="D99" s="6" t="s">
        <v>26</v>
      </c>
      <c r="E99" s="6" t="s">
        <v>15</v>
      </c>
      <c r="F99" s="6"/>
      <c r="G99" s="10"/>
      <c r="H99" s="67">
        <f>H103+H110</f>
        <v>0</v>
      </c>
    </row>
    <row r="100" spans="1:8" s="2" customFormat="1" ht="12.75">
      <c r="A100" s="43" t="s">
        <v>180</v>
      </c>
      <c r="B100" s="4"/>
      <c r="C100" s="6"/>
      <c r="D100" s="6"/>
      <c r="E100" s="6"/>
      <c r="F100" s="6"/>
      <c r="G100" s="10"/>
      <c r="H100" s="67"/>
    </row>
    <row r="101" spans="1:8" s="2" customFormat="1" ht="12.75">
      <c r="A101" s="43" t="s">
        <v>193</v>
      </c>
      <c r="B101" s="4"/>
      <c r="C101" s="6"/>
      <c r="D101" s="6"/>
      <c r="E101" s="6"/>
      <c r="F101" s="6"/>
      <c r="G101" s="10"/>
      <c r="H101" s="67"/>
    </row>
    <row r="102" spans="1:8" s="2" customFormat="1" ht="12.75">
      <c r="A102" s="43" t="s">
        <v>194</v>
      </c>
      <c r="B102" s="4"/>
      <c r="C102" s="6"/>
      <c r="D102" s="6"/>
      <c r="E102" s="6"/>
      <c r="F102" s="6"/>
      <c r="G102" s="10"/>
      <c r="H102" s="67"/>
    </row>
    <row r="103" spans="1:8" s="2" customFormat="1" ht="12.75">
      <c r="A103" s="43" t="s">
        <v>195</v>
      </c>
      <c r="B103" s="4"/>
      <c r="C103" s="6" t="s">
        <v>84</v>
      </c>
      <c r="D103" s="6" t="s">
        <v>26</v>
      </c>
      <c r="E103" s="6" t="s">
        <v>15</v>
      </c>
      <c r="F103" s="6" t="s">
        <v>94</v>
      </c>
      <c r="G103" s="10"/>
      <c r="H103" s="67">
        <f>H105+H107</f>
        <v>0</v>
      </c>
    </row>
    <row r="104" spans="1:8" s="2" customFormat="1" ht="12.75">
      <c r="A104" s="43" t="s">
        <v>196</v>
      </c>
      <c r="B104" s="4"/>
      <c r="C104" s="6"/>
      <c r="D104" s="6"/>
      <c r="E104" s="6"/>
      <c r="F104" s="6"/>
      <c r="G104" s="10"/>
      <c r="H104" s="67"/>
    </row>
    <row r="105" spans="1:8" s="2" customFormat="1" ht="12.75">
      <c r="A105" s="43" t="s">
        <v>197</v>
      </c>
      <c r="B105" s="4"/>
      <c r="C105" s="6" t="s">
        <v>84</v>
      </c>
      <c r="D105" s="6" t="s">
        <v>26</v>
      </c>
      <c r="E105" s="6" t="s">
        <v>15</v>
      </c>
      <c r="F105" s="6" t="s">
        <v>94</v>
      </c>
      <c r="G105" s="10" t="s">
        <v>95</v>
      </c>
      <c r="H105" s="67"/>
    </row>
    <row r="106" spans="1:8" s="2" customFormat="1" ht="12.75">
      <c r="A106" s="43" t="s">
        <v>198</v>
      </c>
      <c r="B106" s="4"/>
      <c r="C106" s="6"/>
      <c r="D106" s="6"/>
      <c r="E106" s="6"/>
      <c r="F106" s="6"/>
      <c r="G106" s="10"/>
      <c r="H106" s="67"/>
    </row>
    <row r="107" spans="1:8" s="2" customFormat="1" ht="12.75">
      <c r="A107" s="43" t="s">
        <v>199</v>
      </c>
      <c r="B107" s="4"/>
      <c r="C107" s="6" t="s">
        <v>84</v>
      </c>
      <c r="D107" s="6" t="s">
        <v>26</v>
      </c>
      <c r="E107" s="6" t="s">
        <v>15</v>
      </c>
      <c r="F107" s="6" t="s">
        <v>94</v>
      </c>
      <c r="G107" s="10" t="s">
        <v>96</v>
      </c>
      <c r="H107" s="67"/>
    </row>
    <row r="108" spans="1:8" s="2" customFormat="1" ht="12.75">
      <c r="A108" s="43" t="s">
        <v>180</v>
      </c>
      <c r="B108" s="4"/>
      <c r="C108" s="6"/>
      <c r="D108" s="6"/>
      <c r="E108" s="6"/>
      <c r="F108" s="6"/>
      <c r="G108" s="10"/>
      <c r="H108" s="67"/>
    </row>
    <row r="109" spans="1:8" s="2" customFormat="1" ht="12.75">
      <c r="A109" s="43" t="s">
        <v>200</v>
      </c>
      <c r="B109" s="4"/>
      <c r="C109" s="6"/>
      <c r="D109" s="6"/>
      <c r="E109" s="6"/>
      <c r="F109" s="6"/>
      <c r="G109" s="10"/>
      <c r="H109" s="67"/>
    </row>
    <row r="110" spans="1:8" s="2" customFormat="1" ht="12.75">
      <c r="A110" s="43" t="s">
        <v>22</v>
      </c>
      <c r="B110" s="4"/>
      <c r="C110" s="6" t="s">
        <v>84</v>
      </c>
      <c r="D110" s="6" t="s">
        <v>26</v>
      </c>
      <c r="E110" s="6" t="s">
        <v>15</v>
      </c>
      <c r="F110" s="6" t="s">
        <v>80</v>
      </c>
      <c r="G110" s="10"/>
      <c r="H110" s="67">
        <f>H112+H113</f>
        <v>0</v>
      </c>
    </row>
    <row r="111" spans="1:8" s="2" customFormat="1" ht="12.75">
      <c r="A111" s="43" t="s">
        <v>198</v>
      </c>
      <c r="B111" s="4"/>
      <c r="C111" s="6"/>
      <c r="D111" s="6"/>
      <c r="E111" s="6"/>
      <c r="F111" s="6"/>
      <c r="G111" s="10"/>
      <c r="H111" s="67"/>
    </row>
    <row r="112" spans="1:8" s="2" customFormat="1" ht="12.75">
      <c r="A112" s="43" t="s">
        <v>199</v>
      </c>
      <c r="B112" s="4"/>
      <c r="C112" s="6" t="s">
        <v>84</v>
      </c>
      <c r="D112" s="6" t="s">
        <v>26</v>
      </c>
      <c r="E112" s="6" t="s">
        <v>15</v>
      </c>
      <c r="F112" s="6" t="s">
        <v>80</v>
      </c>
      <c r="G112" s="10" t="s">
        <v>96</v>
      </c>
      <c r="H112" s="67"/>
    </row>
    <row r="113" spans="1:8" s="2" customFormat="1" ht="13.5" thickBot="1">
      <c r="A113" s="43" t="s">
        <v>190</v>
      </c>
      <c r="B113" s="47"/>
      <c r="C113" s="46" t="s">
        <v>84</v>
      </c>
      <c r="D113" s="46" t="s">
        <v>26</v>
      </c>
      <c r="E113" s="46" t="s">
        <v>15</v>
      </c>
      <c r="F113" s="46" t="s">
        <v>80</v>
      </c>
      <c r="G113" s="48" t="s">
        <v>28</v>
      </c>
      <c r="H113" s="74"/>
    </row>
    <row r="114" spans="1:8" s="2" customFormat="1" ht="12.75">
      <c r="A114" s="30" t="s">
        <v>255</v>
      </c>
      <c r="B114" s="38"/>
      <c r="C114" s="31"/>
      <c r="D114" s="31"/>
      <c r="E114" s="31"/>
      <c r="F114" s="31"/>
      <c r="G114" s="31"/>
      <c r="H114" s="75"/>
    </row>
    <row r="115" spans="1:8" s="2" customFormat="1" ht="13.5" thickBot="1">
      <c r="A115" s="52" t="s">
        <v>299</v>
      </c>
      <c r="B115" s="54"/>
      <c r="C115" s="53" t="s">
        <v>97</v>
      </c>
      <c r="D115" s="8"/>
      <c r="E115" s="8"/>
      <c r="F115" s="8"/>
      <c r="G115" s="8"/>
      <c r="H115" s="78">
        <f>H116+H122+H128+H145+H141</f>
        <v>297.8</v>
      </c>
    </row>
    <row r="116" spans="1:8" s="2" customFormat="1" ht="12.75">
      <c r="A116" s="65" t="s">
        <v>154</v>
      </c>
      <c r="B116" s="4"/>
      <c r="C116" s="41" t="s">
        <v>97</v>
      </c>
      <c r="D116" s="41" t="s">
        <v>14</v>
      </c>
      <c r="E116" s="41"/>
      <c r="F116" s="41"/>
      <c r="G116" s="42"/>
      <c r="H116" s="73">
        <f>H117</f>
        <v>194.4</v>
      </c>
    </row>
    <row r="117" spans="1:8" s="2" customFormat="1" ht="12.75">
      <c r="A117" s="4" t="s">
        <v>138</v>
      </c>
      <c r="B117" s="4"/>
      <c r="C117" s="6" t="s">
        <v>97</v>
      </c>
      <c r="D117" s="6" t="s">
        <v>14</v>
      </c>
      <c r="E117" s="6" t="s">
        <v>15</v>
      </c>
      <c r="F117" s="6"/>
      <c r="G117" s="10"/>
      <c r="H117" s="67">
        <f>H118+H120</f>
        <v>194.4</v>
      </c>
    </row>
    <row r="118" spans="1:8" s="2" customFormat="1" ht="12.75">
      <c r="A118" s="4" t="s">
        <v>144</v>
      </c>
      <c r="B118" s="4"/>
      <c r="C118" s="6" t="s">
        <v>97</v>
      </c>
      <c r="D118" s="6" t="s">
        <v>14</v>
      </c>
      <c r="E118" s="6" t="s">
        <v>15</v>
      </c>
      <c r="F118" s="6" t="s">
        <v>8</v>
      </c>
      <c r="G118" s="10"/>
      <c r="H118" s="67">
        <f>H119</f>
        <v>0</v>
      </c>
    </row>
    <row r="119" spans="1:8" s="2" customFormat="1" ht="12.75">
      <c r="A119" s="43" t="s">
        <v>9</v>
      </c>
      <c r="B119" s="4"/>
      <c r="C119" s="6" t="s">
        <v>97</v>
      </c>
      <c r="D119" s="6" t="s">
        <v>14</v>
      </c>
      <c r="E119" s="6" t="s">
        <v>15</v>
      </c>
      <c r="F119" s="6" t="s">
        <v>8</v>
      </c>
      <c r="G119" s="10" t="s">
        <v>10</v>
      </c>
      <c r="H119" s="67"/>
    </row>
    <row r="120" spans="1:8" s="2" customFormat="1" ht="12.75">
      <c r="A120" s="4" t="s">
        <v>155</v>
      </c>
      <c r="B120" s="4"/>
      <c r="C120" s="6" t="s">
        <v>97</v>
      </c>
      <c r="D120" s="6" t="s">
        <v>14</v>
      </c>
      <c r="E120" s="6" t="s">
        <v>15</v>
      </c>
      <c r="F120" s="6" t="s">
        <v>10</v>
      </c>
      <c r="G120" s="10"/>
      <c r="H120" s="67">
        <f>H121</f>
        <v>194.4</v>
      </c>
    </row>
    <row r="121" spans="1:8" s="2" customFormat="1" ht="12.75">
      <c r="A121" s="43" t="s">
        <v>11</v>
      </c>
      <c r="B121" s="4"/>
      <c r="C121" s="6" t="s">
        <v>97</v>
      </c>
      <c r="D121" s="6" t="s">
        <v>14</v>
      </c>
      <c r="E121" s="6" t="s">
        <v>15</v>
      </c>
      <c r="F121" s="6" t="s">
        <v>10</v>
      </c>
      <c r="G121" s="10" t="s">
        <v>12</v>
      </c>
      <c r="H121" s="67">
        <v>194.4</v>
      </c>
    </row>
    <row r="122" spans="1:8" s="2" customFormat="1" ht="12.75">
      <c r="A122" s="32" t="s">
        <v>18</v>
      </c>
      <c r="B122" s="4"/>
      <c r="C122" s="41" t="s">
        <v>97</v>
      </c>
      <c r="D122" s="41" t="s">
        <v>19</v>
      </c>
      <c r="E122" s="41"/>
      <c r="F122" s="41"/>
      <c r="G122" s="42"/>
      <c r="H122" s="73">
        <f>H123</f>
        <v>0</v>
      </c>
    </row>
    <row r="123" spans="1:8" s="2" customFormat="1" ht="12.75">
      <c r="A123" s="43" t="s">
        <v>20</v>
      </c>
      <c r="B123" s="4"/>
      <c r="C123" s="6" t="s">
        <v>97</v>
      </c>
      <c r="D123" s="6" t="s">
        <v>19</v>
      </c>
      <c r="E123" s="6" t="s">
        <v>21</v>
      </c>
      <c r="F123" s="6"/>
      <c r="G123" s="10"/>
      <c r="H123" s="67">
        <f>H125</f>
        <v>0</v>
      </c>
    </row>
    <row r="124" spans="1:8" s="2" customFormat="1" ht="12.75">
      <c r="A124" s="43" t="s">
        <v>201</v>
      </c>
      <c r="B124" s="4"/>
      <c r="C124" s="6"/>
      <c r="D124" s="6"/>
      <c r="E124" s="6"/>
      <c r="F124" s="6"/>
      <c r="G124" s="10"/>
      <c r="H124" s="67"/>
    </row>
    <row r="125" spans="1:8" s="2" customFormat="1" ht="12.75">
      <c r="A125" s="43" t="s">
        <v>202</v>
      </c>
      <c r="B125" s="4"/>
      <c r="C125" s="6" t="s">
        <v>97</v>
      </c>
      <c r="D125" s="6" t="s">
        <v>19</v>
      </c>
      <c r="E125" s="6" t="s">
        <v>21</v>
      </c>
      <c r="F125" s="6" t="s">
        <v>23</v>
      </c>
      <c r="G125" s="10"/>
      <c r="H125" s="67">
        <f>H127</f>
        <v>0</v>
      </c>
    </row>
    <row r="126" spans="1:8" s="2" customFormat="1" ht="12.75">
      <c r="A126" s="43" t="s">
        <v>203</v>
      </c>
      <c r="B126" s="4"/>
      <c r="C126" s="6"/>
      <c r="D126" s="6"/>
      <c r="E126" s="6"/>
      <c r="F126" s="6"/>
      <c r="G126" s="10"/>
      <c r="H126" s="67"/>
    </row>
    <row r="127" spans="1:8" s="2" customFormat="1" ht="12.75">
      <c r="A127" s="43" t="s">
        <v>119</v>
      </c>
      <c r="B127" s="4"/>
      <c r="C127" s="6" t="s">
        <v>97</v>
      </c>
      <c r="D127" s="6" t="s">
        <v>19</v>
      </c>
      <c r="E127" s="6" t="s">
        <v>21</v>
      </c>
      <c r="F127" s="6" t="s">
        <v>23</v>
      </c>
      <c r="G127" s="10" t="s">
        <v>24</v>
      </c>
      <c r="H127" s="67"/>
    </row>
    <row r="128" spans="1:8" s="2" customFormat="1" ht="12.75">
      <c r="A128" s="32" t="s">
        <v>31</v>
      </c>
      <c r="B128" s="4"/>
      <c r="C128" s="41" t="s">
        <v>97</v>
      </c>
      <c r="D128" s="41" t="s">
        <v>32</v>
      </c>
      <c r="E128" s="41"/>
      <c r="F128" s="41"/>
      <c r="G128" s="42"/>
      <c r="H128" s="73">
        <f>H129+H133+H138</f>
        <v>103.4</v>
      </c>
    </row>
    <row r="129" spans="1:8" s="2" customFormat="1" ht="12.75">
      <c r="A129" s="43" t="s">
        <v>33</v>
      </c>
      <c r="B129" s="4"/>
      <c r="C129" s="6" t="s">
        <v>97</v>
      </c>
      <c r="D129" s="6" t="s">
        <v>32</v>
      </c>
      <c r="E129" s="6" t="s">
        <v>14</v>
      </c>
      <c r="F129" s="6"/>
      <c r="G129" s="10"/>
      <c r="H129" s="67">
        <f>H131</f>
        <v>37.1</v>
      </c>
    </row>
    <row r="130" spans="1:8" s="2" customFormat="1" ht="12.75">
      <c r="A130" s="43" t="s">
        <v>34</v>
      </c>
      <c r="B130" s="4"/>
      <c r="C130" s="6"/>
      <c r="D130" s="6"/>
      <c r="E130" s="6"/>
      <c r="F130" s="6"/>
      <c r="G130" s="10"/>
      <c r="H130" s="67"/>
    </row>
    <row r="131" spans="1:8" s="2" customFormat="1" ht="12.75">
      <c r="A131" s="43" t="s">
        <v>35</v>
      </c>
      <c r="B131" s="4"/>
      <c r="C131" s="6" t="s">
        <v>97</v>
      </c>
      <c r="D131" s="6" t="s">
        <v>32</v>
      </c>
      <c r="E131" s="6" t="s">
        <v>14</v>
      </c>
      <c r="F131" s="6" t="s">
        <v>36</v>
      </c>
      <c r="G131" s="10"/>
      <c r="H131" s="67">
        <f>H132</f>
        <v>37.1</v>
      </c>
    </row>
    <row r="132" spans="1:8" s="2" customFormat="1" ht="12.75">
      <c r="A132" s="43" t="s">
        <v>37</v>
      </c>
      <c r="B132" s="4"/>
      <c r="C132" s="6" t="s">
        <v>97</v>
      </c>
      <c r="D132" s="6" t="s">
        <v>32</v>
      </c>
      <c r="E132" s="6" t="s">
        <v>14</v>
      </c>
      <c r="F132" s="6" t="s">
        <v>36</v>
      </c>
      <c r="G132" s="10" t="s">
        <v>38</v>
      </c>
      <c r="H132" s="67">
        <v>37.1</v>
      </c>
    </row>
    <row r="133" spans="1:8" s="2" customFormat="1" ht="12.75">
      <c r="A133" s="43" t="s">
        <v>39</v>
      </c>
      <c r="B133" s="4"/>
      <c r="C133" s="6" t="s">
        <v>97</v>
      </c>
      <c r="D133" s="6" t="s">
        <v>32</v>
      </c>
      <c r="E133" s="6" t="s">
        <v>21</v>
      </c>
      <c r="F133" s="6"/>
      <c r="G133" s="10"/>
      <c r="H133" s="67">
        <f>H135</f>
        <v>66.3</v>
      </c>
    </row>
    <row r="134" spans="1:8" s="2" customFormat="1" ht="12.75">
      <c r="A134" s="43" t="s">
        <v>40</v>
      </c>
      <c r="B134" s="4"/>
      <c r="C134" s="6"/>
      <c r="D134" s="6"/>
      <c r="E134" s="6"/>
      <c r="F134" s="6"/>
      <c r="G134" s="10"/>
      <c r="H134" s="67"/>
    </row>
    <row r="135" spans="1:8" s="2" customFormat="1" ht="12.75">
      <c r="A135" s="43" t="s">
        <v>41</v>
      </c>
      <c r="B135" s="4"/>
      <c r="C135" s="6" t="s">
        <v>97</v>
      </c>
      <c r="D135" s="6" t="s">
        <v>32</v>
      </c>
      <c r="E135" s="6" t="s">
        <v>21</v>
      </c>
      <c r="F135" s="6" t="s">
        <v>42</v>
      </c>
      <c r="G135" s="10"/>
      <c r="H135" s="67">
        <f>H137</f>
        <v>66.3</v>
      </c>
    </row>
    <row r="136" spans="1:8" s="2" customFormat="1" ht="12.75">
      <c r="A136" s="43" t="s">
        <v>204</v>
      </c>
      <c r="B136" s="4"/>
      <c r="C136" s="6"/>
      <c r="D136" s="6"/>
      <c r="E136" s="6"/>
      <c r="F136" s="6"/>
      <c r="G136" s="10"/>
      <c r="H136" s="67"/>
    </row>
    <row r="137" spans="1:8" s="2" customFormat="1" ht="12.75">
      <c r="A137" s="43" t="s">
        <v>205</v>
      </c>
      <c r="B137" s="4"/>
      <c r="C137" s="6" t="s">
        <v>97</v>
      </c>
      <c r="D137" s="6" t="s">
        <v>32</v>
      </c>
      <c r="E137" s="6" t="s">
        <v>21</v>
      </c>
      <c r="F137" s="6" t="s">
        <v>42</v>
      </c>
      <c r="G137" s="10" t="s">
        <v>43</v>
      </c>
      <c r="H137" s="67">
        <v>66.3</v>
      </c>
    </row>
    <row r="138" spans="1:8" s="2" customFormat="1" ht="12.75">
      <c r="A138" s="43" t="s">
        <v>46</v>
      </c>
      <c r="B138" s="4"/>
      <c r="C138" s="6" t="s">
        <v>97</v>
      </c>
      <c r="D138" s="6" t="s">
        <v>32</v>
      </c>
      <c r="E138" s="6" t="s">
        <v>47</v>
      </c>
      <c r="F138" s="6"/>
      <c r="G138" s="10"/>
      <c r="H138" s="67">
        <f>H139</f>
        <v>0</v>
      </c>
    </row>
    <row r="139" spans="1:8" s="2" customFormat="1" ht="12.75">
      <c r="A139" s="43" t="s">
        <v>160</v>
      </c>
      <c r="B139" s="4"/>
      <c r="C139" s="6" t="s">
        <v>97</v>
      </c>
      <c r="D139" s="6" t="s">
        <v>32</v>
      </c>
      <c r="E139" s="6" t="s">
        <v>47</v>
      </c>
      <c r="F139" s="6" t="s">
        <v>48</v>
      </c>
      <c r="G139" s="10"/>
      <c r="H139" s="67">
        <f>H140</f>
        <v>0</v>
      </c>
    </row>
    <row r="140" spans="1:8" s="2" customFormat="1" ht="12.75">
      <c r="A140" s="43" t="s">
        <v>161</v>
      </c>
      <c r="B140" s="4"/>
      <c r="C140" s="6" t="s">
        <v>97</v>
      </c>
      <c r="D140" s="6" t="s">
        <v>32</v>
      </c>
      <c r="E140" s="6" t="s">
        <v>47</v>
      </c>
      <c r="F140" s="6" t="s">
        <v>48</v>
      </c>
      <c r="G140" s="10" t="s">
        <v>49</v>
      </c>
      <c r="H140" s="67"/>
    </row>
    <row r="141" spans="1:8" s="2" customFormat="1" ht="12.75">
      <c r="A141" s="63" t="s">
        <v>85</v>
      </c>
      <c r="B141" s="4"/>
      <c r="C141" s="6" t="s">
        <v>97</v>
      </c>
      <c r="D141" s="6" t="s">
        <v>86</v>
      </c>
      <c r="E141" s="6"/>
      <c r="F141" s="6"/>
      <c r="G141" s="10"/>
      <c r="H141" s="67">
        <f>H142</f>
        <v>0</v>
      </c>
    </row>
    <row r="142" spans="1:8" s="2" customFormat="1" ht="12.75">
      <c r="A142" s="43" t="s">
        <v>87</v>
      </c>
      <c r="B142" s="4"/>
      <c r="C142" s="6" t="s">
        <v>97</v>
      </c>
      <c r="D142" s="6" t="s">
        <v>86</v>
      </c>
      <c r="E142" s="6" t="s">
        <v>14</v>
      </c>
      <c r="F142" s="6"/>
      <c r="G142" s="10"/>
      <c r="H142" s="67">
        <f>H143</f>
        <v>0</v>
      </c>
    </row>
    <row r="143" spans="1:8" s="2" customFormat="1" ht="12.75">
      <c r="A143" s="43" t="s">
        <v>88</v>
      </c>
      <c r="B143" s="4"/>
      <c r="C143" s="6" t="s">
        <v>97</v>
      </c>
      <c r="D143" s="6" t="s">
        <v>86</v>
      </c>
      <c r="E143" s="6" t="s">
        <v>14</v>
      </c>
      <c r="F143" s="6" t="s">
        <v>89</v>
      </c>
      <c r="G143" s="10"/>
      <c r="H143" s="67">
        <f>H144</f>
        <v>0</v>
      </c>
    </row>
    <row r="144" spans="1:8" s="2" customFormat="1" ht="12.75">
      <c r="A144" s="43" t="s">
        <v>192</v>
      </c>
      <c r="B144" s="4"/>
      <c r="C144" s="6" t="s">
        <v>97</v>
      </c>
      <c r="D144" s="6" t="s">
        <v>86</v>
      </c>
      <c r="E144" s="6" t="s">
        <v>14</v>
      </c>
      <c r="F144" s="6" t="s">
        <v>89</v>
      </c>
      <c r="G144" s="10" t="s">
        <v>93</v>
      </c>
      <c r="H144" s="67"/>
    </row>
    <row r="145" spans="1:8" s="2" customFormat="1" ht="12.75">
      <c r="A145" s="32" t="s">
        <v>25</v>
      </c>
      <c r="B145" s="4"/>
      <c r="C145" s="41" t="s">
        <v>97</v>
      </c>
      <c r="D145" s="41" t="s">
        <v>26</v>
      </c>
      <c r="E145" s="41"/>
      <c r="F145" s="41"/>
      <c r="G145" s="42"/>
      <c r="H145" s="73">
        <f>H146</f>
        <v>0</v>
      </c>
    </row>
    <row r="146" spans="1:8" s="2" customFormat="1" ht="12.75">
      <c r="A146" s="43" t="s">
        <v>179</v>
      </c>
      <c r="B146" s="4"/>
      <c r="C146" s="6" t="s">
        <v>97</v>
      </c>
      <c r="D146" s="6" t="s">
        <v>26</v>
      </c>
      <c r="E146" s="6" t="s">
        <v>15</v>
      </c>
      <c r="F146" s="6"/>
      <c r="G146" s="10"/>
      <c r="H146" s="67">
        <f>H149+H152</f>
        <v>0</v>
      </c>
    </row>
    <row r="147" spans="1:8" s="2" customFormat="1" ht="12.75">
      <c r="A147" s="43" t="s">
        <v>206</v>
      </c>
      <c r="B147" s="4"/>
      <c r="C147" s="6"/>
      <c r="D147" s="6"/>
      <c r="E147" s="6"/>
      <c r="F147" s="6"/>
      <c r="G147" s="10"/>
      <c r="H147" s="67"/>
    </row>
    <row r="148" spans="1:8" s="2" customFormat="1" ht="12.75">
      <c r="A148" s="43" t="s">
        <v>207</v>
      </c>
      <c r="B148" s="4"/>
      <c r="C148" s="6"/>
      <c r="D148" s="6"/>
      <c r="E148" s="6"/>
      <c r="F148" s="6"/>
      <c r="G148" s="10"/>
      <c r="H148" s="67"/>
    </row>
    <row r="149" spans="1:8" s="2" customFormat="1" ht="12.75">
      <c r="A149" s="43" t="s">
        <v>22</v>
      </c>
      <c r="B149" s="4"/>
      <c r="C149" s="6" t="s">
        <v>97</v>
      </c>
      <c r="D149" s="6" t="s">
        <v>26</v>
      </c>
      <c r="E149" s="6" t="s">
        <v>15</v>
      </c>
      <c r="F149" s="6" t="s">
        <v>80</v>
      </c>
      <c r="G149" s="10"/>
      <c r="H149" s="67">
        <f>H151</f>
        <v>0</v>
      </c>
    </row>
    <row r="150" spans="1:8" s="2" customFormat="1" ht="12.75">
      <c r="A150" s="43" t="s">
        <v>185</v>
      </c>
      <c r="B150" s="4"/>
      <c r="C150" s="6"/>
      <c r="D150" s="6"/>
      <c r="E150" s="6"/>
      <c r="F150" s="6"/>
      <c r="G150" s="10"/>
      <c r="H150" s="67"/>
    </row>
    <row r="151" spans="1:8" s="2" customFormat="1" ht="12.75">
      <c r="A151" s="49" t="s">
        <v>208</v>
      </c>
      <c r="B151" s="47"/>
      <c r="C151" s="46" t="s">
        <v>97</v>
      </c>
      <c r="D151" s="46" t="s">
        <v>26</v>
      </c>
      <c r="E151" s="46" t="s">
        <v>15</v>
      </c>
      <c r="F151" s="46" t="s">
        <v>80</v>
      </c>
      <c r="G151" s="48" t="s">
        <v>77</v>
      </c>
      <c r="H151" s="74"/>
    </row>
    <row r="152" spans="1:8" s="2" customFormat="1" ht="12.75">
      <c r="A152" s="43" t="s">
        <v>156</v>
      </c>
      <c r="B152" s="29"/>
      <c r="C152" s="6" t="s">
        <v>97</v>
      </c>
      <c r="D152" s="6" t="s">
        <v>26</v>
      </c>
      <c r="E152" s="6" t="s">
        <v>15</v>
      </c>
      <c r="F152" s="6" t="s">
        <v>27</v>
      </c>
      <c r="G152" s="6"/>
      <c r="H152" s="72">
        <f>H153</f>
        <v>0</v>
      </c>
    </row>
    <row r="153" spans="1:8" s="2" customFormat="1" ht="13.5" thickBot="1">
      <c r="A153" s="43" t="s">
        <v>190</v>
      </c>
      <c r="B153" s="29"/>
      <c r="C153" s="6" t="s">
        <v>97</v>
      </c>
      <c r="D153" s="6" t="s">
        <v>26</v>
      </c>
      <c r="E153" s="6" t="s">
        <v>15</v>
      </c>
      <c r="F153" s="6" t="s">
        <v>27</v>
      </c>
      <c r="G153" s="6" t="s">
        <v>28</v>
      </c>
      <c r="H153" s="72"/>
    </row>
    <row r="154" spans="1:8" s="2" customFormat="1" ht="12.75">
      <c r="A154" s="30" t="s">
        <v>98</v>
      </c>
      <c r="B154" s="38"/>
      <c r="C154" s="31"/>
      <c r="D154" s="31"/>
      <c r="E154" s="31"/>
      <c r="F154" s="31"/>
      <c r="G154" s="31"/>
      <c r="H154" s="75"/>
    </row>
    <row r="155" spans="1:8" s="2" customFormat="1" ht="13.5" thickBot="1">
      <c r="A155" s="52" t="s">
        <v>99</v>
      </c>
      <c r="B155" s="54"/>
      <c r="C155" s="53" t="s">
        <v>100</v>
      </c>
      <c r="D155" s="8"/>
      <c r="E155" s="8"/>
      <c r="F155" s="8"/>
      <c r="G155" s="8"/>
      <c r="H155" s="78">
        <f>H156+H162+H170</f>
        <v>520.2</v>
      </c>
    </row>
    <row r="156" spans="1:8" s="2" customFormat="1" ht="12.75">
      <c r="A156" s="65" t="s">
        <v>154</v>
      </c>
      <c r="B156" s="4"/>
      <c r="C156" s="6" t="s">
        <v>100</v>
      </c>
      <c r="D156" s="6" t="s">
        <v>14</v>
      </c>
      <c r="E156" s="6"/>
      <c r="F156" s="6"/>
      <c r="G156" s="6"/>
      <c r="H156" s="67">
        <f>H157</f>
        <v>208.2</v>
      </c>
    </row>
    <row r="157" spans="1:8" s="2" customFormat="1" ht="12.75">
      <c r="A157" s="4" t="s">
        <v>138</v>
      </c>
      <c r="B157" s="4"/>
      <c r="C157" s="6" t="s">
        <v>100</v>
      </c>
      <c r="D157" s="6" t="s">
        <v>14</v>
      </c>
      <c r="E157" s="6" t="s">
        <v>15</v>
      </c>
      <c r="F157" s="6"/>
      <c r="G157" s="6"/>
      <c r="H157" s="67">
        <f>H158+H160</f>
        <v>208.2</v>
      </c>
    </row>
    <row r="158" spans="1:8" s="2" customFormat="1" ht="12.75">
      <c r="A158" s="4" t="s">
        <v>144</v>
      </c>
      <c r="B158" s="4"/>
      <c r="C158" s="6" t="s">
        <v>100</v>
      </c>
      <c r="D158" s="6" t="s">
        <v>14</v>
      </c>
      <c r="E158" s="6" t="s">
        <v>15</v>
      </c>
      <c r="F158" s="6" t="s">
        <v>8</v>
      </c>
      <c r="G158" s="6"/>
      <c r="H158" s="73">
        <f>H159</f>
        <v>0</v>
      </c>
    </row>
    <row r="159" spans="1:8" s="2" customFormat="1" ht="12.75">
      <c r="A159" s="43" t="s">
        <v>9</v>
      </c>
      <c r="B159" s="4"/>
      <c r="C159" s="6" t="s">
        <v>100</v>
      </c>
      <c r="D159" s="6" t="s">
        <v>14</v>
      </c>
      <c r="E159" s="6" t="s">
        <v>15</v>
      </c>
      <c r="F159" s="6" t="s">
        <v>8</v>
      </c>
      <c r="G159" s="6" t="s">
        <v>10</v>
      </c>
      <c r="H159" s="67"/>
    </row>
    <row r="160" spans="1:8" s="2" customFormat="1" ht="12.75">
      <c r="A160" s="4" t="s">
        <v>155</v>
      </c>
      <c r="B160" s="4"/>
      <c r="C160" s="6" t="s">
        <v>100</v>
      </c>
      <c r="D160" s="6" t="s">
        <v>14</v>
      </c>
      <c r="E160" s="6" t="s">
        <v>15</v>
      </c>
      <c r="F160" s="6" t="s">
        <v>10</v>
      </c>
      <c r="G160" s="6"/>
      <c r="H160" s="67">
        <f>H161</f>
        <v>208.2</v>
      </c>
    </row>
    <row r="161" spans="1:8" s="2" customFormat="1" ht="12.75">
      <c r="A161" s="43" t="s">
        <v>11</v>
      </c>
      <c r="B161" s="4"/>
      <c r="C161" s="6" t="s">
        <v>100</v>
      </c>
      <c r="D161" s="6" t="s">
        <v>14</v>
      </c>
      <c r="E161" s="6" t="s">
        <v>15</v>
      </c>
      <c r="F161" s="6" t="s">
        <v>10</v>
      </c>
      <c r="G161" s="6" t="s">
        <v>12</v>
      </c>
      <c r="H161" s="67">
        <v>208.2</v>
      </c>
    </row>
    <row r="162" spans="1:8" s="2" customFormat="1" ht="12.75">
      <c r="A162" s="32" t="s">
        <v>31</v>
      </c>
      <c r="B162" s="4"/>
      <c r="C162" s="41" t="s">
        <v>100</v>
      </c>
      <c r="D162" s="41" t="s">
        <v>32</v>
      </c>
      <c r="E162" s="41"/>
      <c r="F162" s="41"/>
      <c r="G162" s="41"/>
      <c r="H162" s="73">
        <f>H163+H166</f>
        <v>0</v>
      </c>
    </row>
    <row r="163" spans="1:8" s="2" customFormat="1" ht="12.75">
      <c r="A163" s="43" t="s">
        <v>39</v>
      </c>
      <c r="B163" s="4"/>
      <c r="C163" s="6" t="s">
        <v>100</v>
      </c>
      <c r="D163" s="6" t="s">
        <v>32</v>
      </c>
      <c r="E163" s="6" t="s">
        <v>21</v>
      </c>
      <c r="F163" s="6"/>
      <c r="G163" s="6"/>
      <c r="H163" s="67">
        <f>H164</f>
        <v>0</v>
      </c>
    </row>
    <row r="164" spans="1:8" s="2" customFormat="1" ht="12.75">
      <c r="A164" s="43" t="s">
        <v>209</v>
      </c>
      <c r="B164" s="4"/>
      <c r="C164" s="6" t="s">
        <v>100</v>
      </c>
      <c r="D164" s="6" t="s">
        <v>32</v>
      </c>
      <c r="E164" s="6" t="s">
        <v>21</v>
      </c>
      <c r="F164" s="6" t="s">
        <v>42</v>
      </c>
      <c r="G164" s="6"/>
      <c r="H164" s="67">
        <f>H165</f>
        <v>0</v>
      </c>
    </row>
    <row r="165" spans="1:8" s="2" customFormat="1" ht="12.75">
      <c r="A165" s="43" t="s">
        <v>148</v>
      </c>
      <c r="B165" s="4"/>
      <c r="C165" s="6" t="s">
        <v>100</v>
      </c>
      <c r="D165" s="6" t="s">
        <v>32</v>
      </c>
      <c r="E165" s="6" t="s">
        <v>21</v>
      </c>
      <c r="F165" s="6" t="s">
        <v>42</v>
      </c>
      <c r="G165" s="6" t="s">
        <v>45</v>
      </c>
      <c r="H165" s="67"/>
    </row>
    <row r="166" spans="1:8" s="2" customFormat="1" ht="12.75">
      <c r="A166" s="43" t="s">
        <v>46</v>
      </c>
      <c r="B166" s="4"/>
      <c r="C166" s="6" t="s">
        <v>100</v>
      </c>
      <c r="D166" s="6" t="s">
        <v>32</v>
      </c>
      <c r="E166" s="6" t="s">
        <v>47</v>
      </c>
      <c r="F166" s="6"/>
      <c r="G166" s="6"/>
      <c r="H166" s="67">
        <f>H167</f>
        <v>0</v>
      </c>
    </row>
    <row r="167" spans="1:8" s="2" customFormat="1" ht="12.75">
      <c r="A167" s="43" t="s">
        <v>160</v>
      </c>
      <c r="B167" s="4"/>
      <c r="C167" s="6" t="s">
        <v>100</v>
      </c>
      <c r="D167" s="6" t="s">
        <v>32</v>
      </c>
      <c r="E167" s="6" t="s">
        <v>47</v>
      </c>
      <c r="F167" s="6" t="s">
        <v>48</v>
      </c>
      <c r="G167" s="6"/>
      <c r="H167" s="67">
        <f>H169</f>
        <v>0</v>
      </c>
    </row>
    <row r="168" spans="1:8" s="2" customFormat="1" ht="12.75">
      <c r="A168" s="43" t="s">
        <v>162</v>
      </c>
      <c r="B168" s="4"/>
      <c r="C168" s="6"/>
      <c r="D168" s="6"/>
      <c r="E168" s="6"/>
      <c r="F168" s="6"/>
      <c r="G168" s="6"/>
      <c r="H168" s="67"/>
    </row>
    <row r="169" spans="1:8" s="2" customFormat="1" ht="12.75">
      <c r="A169" s="43" t="s">
        <v>50</v>
      </c>
      <c r="B169" s="4"/>
      <c r="C169" s="6" t="s">
        <v>100</v>
      </c>
      <c r="D169" s="6" t="s">
        <v>32</v>
      </c>
      <c r="E169" s="6" t="s">
        <v>47</v>
      </c>
      <c r="F169" s="6" t="s">
        <v>48</v>
      </c>
      <c r="G169" s="6" t="s">
        <v>51</v>
      </c>
      <c r="H169" s="67"/>
    </row>
    <row r="170" spans="1:8" s="2" customFormat="1" ht="12.75">
      <c r="A170" s="32" t="s">
        <v>85</v>
      </c>
      <c r="B170" s="4"/>
      <c r="C170" s="41" t="s">
        <v>100</v>
      </c>
      <c r="D170" s="41" t="s">
        <v>86</v>
      </c>
      <c r="E170" s="41"/>
      <c r="F170" s="41"/>
      <c r="G170" s="41"/>
      <c r="H170" s="73">
        <f>H171</f>
        <v>312</v>
      </c>
    </row>
    <row r="171" spans="1:8" s="2" customFormat="1" ht="12.75">
      <c r="A171" s="43" t="s">
        <v>101</v>
      </c>
      <c r="B171" s="4"/>
      <c r="C171" s="6" t="s">
        <v>100</v>
      </c>
      <c r="D171" s="6" t="s">
        <v>86</v>
      </c>
      <c r="E171" s="6" t="s">
        <v>102</v>
      </c>
      <c r="F171" s="6"/>
      <c r="G171" s="6"/>
      <c r="H171" s="67">
        <f>H172</f>
        <v>312</v>
      </c>
    </row>
    <row r="172" spans="1:8" s="2" customFormat="1" ht="12.75">
      <c r="A172" s="43" t="s">
        <v>210</v>
      </c>
      <c r="B172" s="4"/>
      <c r="C172" s="6" t="s">
        <v>100</v>
      </c>
      <c r="D172" s="6" t="s">
        <v>86</v>
      </c>
      <c r="E172" s="6" t="s">
        <v>102</v>
      </c>
      <c r="F172" s="6" t="s">
        <v>103</v>
      </c>
      <c r="G172" s="6"/>
      <c r="H172" s="67">
        <v>312</v>
      </c>
    </row>
    <row r="173" spans="1:8" s="2" customFormat="1" ht="12.75">
      <c r="A173" s="43" t="s">
        <v>16</v>
      </c>
      <c r="B173" s="4"/>
      <c r="C173" s="6" t="s">
        <v>100</v>
      </c>
      <c r="D173" s="6" t="s">
        <v>86</v>
      </c>
      <c r="E173" s="6" t="s">
        <v>102</v>
      </c>
      <c r="F173" s="6" t="s">
        <v>103</v>
      </c>
      <c r="G173" s="6" t="s">
        <v>17</v>
      </c>
      <c r="H173" s="67"/>
    </row>
    <row r="174" spans="1:8" s="2" customFormat="1" ht="12.75">
      <c r="A174" s="43" t="s">
        <v>211</v>
      </c>
      <c r="B174" s="4"/>
      <c r="C174" s="6"/>
      <c r="D174" s="6"/>
      <c r="E174" s="6"/>
      <c r="F174" s="6"/>
      <c r="G174" s="6"/>
      <c r="H174" s="67"/>
    </row>
    <row r="175" spans="1:8" s="2" customFormat="1" ht="13.5" thickBot="1">
      <c r="A175" s="43" t="s">
        <v>212</v>
      </c>
      <c r="B175" s="4"/>
      <c r="C175" s="6" t="s">
        <v>100</v>
      </c>
      <c r="D175" s="6" t="s">
        <v>86</v>
      </c>
      <c r="E175" s="6" t="s">
        <v>102</v>
      </c>
      <c r="F175" s="6" t="s">
        <v>103</v>
      </c>
      <c r="G175" s="6" t="s">
        <v>104</v>
      </c>
      <c r="H175" s="67">
        <v>312</v>
      </c>
    </row>
    <row r="176" spans="1:8" s="2" customFormat="1" ht="13.5" thickBot="1">
      <c r="A176" s="58" t="s">
        <v>107</v>
      </c>
      <c r="B176" s="61"/>
      <c r="C176" s="15" t="s">
        <v>108</v>
      </c>
      <c r="D176" s="16"/>
      <c r="E176" s="16"/>
      <c r="F176" s="16"/>
      <c r="G176" s="16"/>
      <c r="H176" s="66">
        <f>H177</f>
        <v>99.8</v>
      </c>
    </row>
    <row r="177" spans="1:8" s="2" customFormat="1" ht="12.75">
      <c r="A177" s="65" t="s">
        <v>154</v>
      </c>
      <c r="B177" s="4"/>
      <c r="C177" s="41" t="s">
        <v>108</v>
      </c>
      <c r="D177" s="41" t="s">
        <v>14</v>
      </c>
      <c r="E177" s="41"/>
      <c r="F177" s="41"/>
      <c r="G177" s="41"/>
      <c r="H177" s="73">
        <f>H178</f>
        <v>99.8</v>
      </c>
    </row>
    <row r="178" spans="1:8" s="2" customFormat="1" ht="12.75">
      <c r="A178" s="4" t="s">
        <v>138</v>
      </c>
      <c r="B178" s="4"/>
      <c r="C178" s="6" t="s">
        <v>108</v>
      </c>
      <c r="D178" s="6" t="s">
        <v>14</v>
      </c>
      <c r="E178" s="6" t="s">
        <v>15</v>
      </c>
      <c r="F178" s="6"/>
      <c r="G178" s="6"/>
      <c r="H178" s="67">
        <f>H179+H181</f>
        <v>99.8</v>
      </c>
    </row>
    <row r="179" spans="1:8" s="2" customFormat="1" ht="12.75">
      <c r="A179" s="4" t="s">
        <v>144</v>
      </c>
      <c r="B179" s="4"/>
      <c r="C179" s="6" t="s">
        <v>108</v>
      </c>
      <c r="D179" s="6" t="s">
        <v>14</v>
      </c>
      <c r="E179" s="6" t="s">
        <v>15</v>
      </c>
      <c r="F179" s="6" t="s">
        <v>8</v>
      </c>
      <c r="G179" s="6"/>
      <c r="H179" s="67">
        <f>H180</f>
        <v>0</v>
      </c>
    </row>
    <row r="180" spans="1:8" s="2" customFormat="1" ht="12.75">
      <c r="A180" s="43" t="s">
        <v>9</v>
      </c>
      <c r="B180" s="4"/>
      <c r="C180" s="6" t="s">
        <v>108</v>
      </c>
      <c r="D180" s="6" t="s">
        <v>14</v>
      </c>
      <c r="E180" s="6" t="s">
        <v>15</v>
      </c>
      <c r="F180" s="6" t="s">
        <v>8</v>
      </c>
      <c r="G180" s="6" t="s">
        <v>10</v>
      </c>
      <c r="H180" s="67"/>
    </row>
    <row r="181" spans="1:8" s="2" customFormat="1" ht="12.75">
      <c r="A181" s="4" t="s">
        <v>155</v>
      </c>
      <c r="B181" s="4"/>
      <c r="C181" s="6" t="s">
        <v>108</v>
      </c>
      <c r="D181" s="6" t="s">
        <v>14</v>
      </c>
      <c r="E181" s="6" t="s">
        <v>15</v>
      </c>
      <c r="F181" s="6" t="s">
        <v>10</v>
      </c>
      <c r="G181" s="6"/>
      <c r="H181" s="67">
        <f>H182</f>
        <v>99.8</v>
      </c>
    </row>
    <row r="182" spans="1:8" s="2" customFormat="1" ht="13.5" thickBot="1">
      <c r="A182" s="43" t="s">
        <v>11</v>
      </c>
      <c r="B182" s="4"/>
      <c r="C182" s="6" t="s">
        <v>108</v>
      </c>
      <c r="D182" s="6" t="s">
        <v>14</v>
      </c>
      <c r="E182" s="6" t="s">
        <v>15</v>
      </c>
      <c r="F182" s="6" t="s">
        <v>10</v>
      </c>
      <c r="G182" s="6" t="s">
        <v>12</v>
      </c>
      <c r="H182" s="67">
        <v>99.8</v>
      </c>
    </row>
    <row r="183" spans="1:8" s="2" customFormat="1" ht="12.75">
      <c r="A183" s="30" t="s">
        <v>109</v>
      </c>
      <c r="B183" s="38"/>
      <c r="C183" s="31"/>
      <c r="D183" s="31"/>
      <c r="E183" s="31"/>
      <c r="F183" s="31"/>
      <c r="G183" s="31"/>
      <c r="H183" s="75"/>
    </row>
    <row r="184" spans="1:8" s="2" customFormat="1" ht="13.5" thickBot="1">
      <c r="A184" s="52" t="s">
        <v>110</v>
      </c>
      <c r="B184" s="54"/>
      <c r="C184" s="53" t="s">
        <v>111</v>
      </c>
      <c r="D184" s="8"/>
      <c r="E184" s="8"/>
      <c r="F184" s="8"/>
      <c r="G184" s="8"/>
      <c r="H184" s="78">
        <f>H185</f>
        <v>20000</v>
      </c>
    </row>
    <row r="185" spans="1:8" s="2" customFormat="1" ht="12.75">
      <c r="A185" s="63" t="s">
        <v>112</v>
      </c>
      <c r="B185" s="12"/>
      <c r="C185" s="64" t="s">
        <v>111</v>
      </c>
      <c r="D185" s="64" t="s">
        <v>47</v>
      </c>
      <c r="E185" s="64"/>
      <c r="F185" s="64"/>
      <c r="G185" s="64"/>
      <c r="H185" s="68">
        <f>H186</f>
        <v>20000</v>
      </c>
    </row>
    <row r="186" spans="1:8" s="2" customFormat="1" ht="12.75">
      <c r="A186" s="43" t="s">
        <v>113</v>
      </c>
      <c r="B186" s="4"/>
      <c r="C186" s="6" t="s">
        <v>111</v>
      </c>
      <c r="D186" s="6" t="s">
        <v>47</v>
      </c>
      <c r="E186" s="6" t="s">
        <v>47</v>
      </c>
      <c r="F186" s="6"/>
      <c r="G186" s="6"/>
      <c r="H186" s="67">
        <f>H187</f>
        <v>20000</v>
      </c>
    </row>
    <row r="187" spans="1:8" s="2" customFormat="1" ht="12.75">
      <c r="A187" s="43" t="s">
        <v>114</v>
      </c>
      <c r="B187" s="4"/>
      <c r="C187" s="6" t="s">
        <v>111</v>
      </c>
      <c r="D187" s="6" t="s">
        <v>47</v>
      </c>
      <c r="E187" s="6" t="s">
        <v>47</v>
      </c>
      <c r="F187" s="6" t="s">
        <v>115</v>
      </c>
      <c r="G187" s="6"/>
      <c r="H187" s="67">
        <f>H189</f>
        <v>20000</v>
      </c>
    </row>
    <row r="188" spans="1:8" s="2" customFormat="1" ht="12.75">
      <c r="A188" s="43" t="s">
        <v>214</v>
      </c>
      <c r="B188" s="4"/>
      <c r="C188" s="6"/>
      <c r="D188" s="6"/>
      <c r="E188" s="6"/>
      <c r="F188" s="6"/>
      <c r="G188" s="6"/>
      <c r="H188" s="67"/>
    </row>
    <row r="189" spans="1:8" s="2" customFormat="1" ht="13.5" thickBot="1">
      <c r="A189" s="43" t="s">
        <v>215</v>
      </c>
      <c r="B189" s="4"/>
      <c r="C189" s="6" t="s">
        <v>111</v>
      </c>
      <c r="D189" s="6" t="s">
        <v>47</v>
      </c>
      <c r="E189" s="6" t="s">
        <v>47</v>
      </c>
      <c r="F189" s="6" t="s">
        <v>115</v>
      </c>
      <c r="G189" s="6" t="s">
        <v>117</v>
      </c>
      <c r="H189" s="67">
        <v>20000</v>
      </c>
    </row>
    <row r="190" spans="1:8" s="2" customFormat="1" ht="13.5" thickBot="1">
      <c r="A190" s="58" t="s">
        <v>296</v>
      </c>
      <c r="B190" s="14"/>
      <c r="C190" s="15" t="s">
        <v>8</v>
      </c>
      <c r="D190" s="16"/>
      <c r="E190" s="16"/>
      <c r="F190" s="16"/>
      <c r="G190" s="16"/>
      <c r="H190" s="66">
        <f>H191</f>
        <v>19377</v>
      </c>
    </row>
    <row r="191" spans="1:8" s="2" customFormat="1" ht="12.75">
      <c r="A191" s="32" t="s">
        <v>18</v>
      </c>
      <c r="B191" s="4"/>
      <c r="C191" s="41" t="s">
        <v>8</v>
      </c>
      <c r="D191" s="41" t="s">
        <v>19</v>
      </c>
      <c r="E191" s="41"/>
      <c r="F191" s="41"/>
      <c r="G191" s="42"/>
      <c r="H191" s="73">
        <f>H192</f>
        <v>19377</v>
      </c>
    </row>
    <row r="192" spans="1:8" s="2" customFormat="1" ht="12.75">
      <c r="A192" s="43" t="s">
        <v>20</v>
      </c>
      <c r="B192" s="4"/>
      <c r="C192" s="6" t="s">
        <v>8</v>
      </c>
      <c r="D192" s="6" t="s">
        <v>19</v>
      </c>
      <c r="E192" s="6" t="s">
        <v>21</v>
      </c>
      <c r="F192" s="6"/>
      <c r="G192" s="10"/>
      <c r="H192" s="67">
        <f>H194</f>
        <v>19377</v>
      </c>
    </row>
    <row r="193" spans="1:8" s="2" customFormat="1" ht="12.75">
      <c r="A193" s="43" t="s">
        <v>201</v>
      </c>
      <c r="B193" s="4"/>
      <c r="C193" s="6"/>
      <c r="D193" s="6"/>
      <c r="E193" s="6"/>
      <c r="F193" s="6"/>
      <c r="G193" s="10"/>
      <c r="H193" s="67"/>
    </row>
    <row r="194" spans="1:8" s="2" customFormat="1" ht="12.75">
      <c r="A194" s="43" t="s">
        <v>202</v>
      </c>
      <c r="B194" s="4"/>
      <c r="C194" s="6" t="s">
        <v>8</v>
      </c>
      <c r="D194" s="6" t="s">
        <v>19</v>
      </c>
      <c r="E194" s="6" t="s">
        <v>21</v>
      </c>
      <c r="F194" s="6" t="s">
        <v>23</v>
      </c>
      <c r="G194" s="10"/>
      <c r="H194" s="67">
        <f>H196</f>
        <v>19377</v>
      </c>
    </row>
    <row r="195" spans="1:8" s="2" customFormat="1" ht="12.75">
      <c r="A195" s="43" t="s">
        <v>203</v>
      </c>
      <c r="B195" s="4"/>
      <c r="C195" s="6"/>
      <c r="D195" s="6"/>
      <c r="E195" s="6"/>
      <c r="F195" s="6"/>
      <c r="G195" s="10"/>
      <c r="H195" s="67"/>
    </row>
    <row r="196" spans="1:8" s="2" customFormat="1" ht="13.5" thickBot="1">
      <c r="A196" s="43" t="s">
        <v>119</v>
      </c>
      <c r="B196" s="4"/>
      <c r="C196" s="6" t="s">
        <v>8</v>
      </c>
      <c r="D196" s="6" t="s">
        <v>19</v>
      </c>
      <c r="E196" s="6" t="s">
        <v>21</v>
      </c>
      <c r="F196" s="6" t="s">
        <v>23</v>
      </c>
      <c r="G196" s="10" t="s">
        <v>71</v>
      </c>
      <c r="H196" s="67">
        <v>19377</v>
      </c>
    </row>
    <row r="197" spans="1:8" s="2" customFormat="1" ht="13.5" thickBot="1">
      <c r="A197" s="58" t="s">
        <v>297</v>
      </c>
      <c r="B197" s="14"/>
      <c r="C197" s="15" t="s">
        <v>12</v>
      </c>
      <c r="D197" s="16"/>
      <c r="E197" s="16"/>
      <c r="F197" s="16"/>
      <c r="G197" s="16"/>
      <c r="H197" s="66">
        <f>H198</f>
        <v>10000</v>
      </c>
    </row>
    <row r="198" spans="1:8" s="2" customFormat="1" ht="12.75">
      <c r="A198" s="32" t="s">
        <v>18</v>
      </c>
      <c r="B198" s="4"/>
      <c r="C198" s="41" t="s">
        <v>12</v>
      </c>
      <c r="D198" s="41" t="s">
        <v>19</v>
      </c>
      <c r="E198" s="41"/>
      <c r="F198" s="41"/>
      <c r="G198" s="42"/>
      <c r="H198" s="73">
        <f>H199</f>
        <v>10000</v>
      </c>
    </row>
    <row r="199" spans="1:8" s="2" customFormat="1" ht="12.75">
      <c r="A199" s="43" t="s">
        <v>20</v>
      </c>
      <c r="B199" s="4"/>
      <c r="C199" s="6" t="s">
        <v>12</v>
      </c>
      <c r="D199" s="6" t="s">
        <v>19</v>
      </c>
      <c r="E199" s="6" t="s">
        <v>21</v>
      </c>
      <c r="F199" s="6"/>
      <c r="G199" s="10"/>
      <c r="H199" s="67">
        <f>H201</f>
        <v>10000</v>
      </c>
    </row>
    <row r="200" spans="1:8" s="2" customFormat="1" ht="12.75">
      <c r="A200" s="43" t="s">
        <v>201</v>
      </c>
      <c r="B200" s="4"/>
      <c r="C200" s="6"/>
      <c r="D200" s="6"/>
      <c r="E200" s="6"/>
      <c r="F200" s="6"/>
      <c r="G200" s="10"/>
      <c r="H200" s="67"/>
    </row>
    <row r="201" spans="1:8" s="2" customFormat="1" ht="12.75">
      <c r="A201" s="43" t="s">
        <v>202</v>
      </c>
      <c r="B201" s="4"/>
      <c r="C201" s="6" t="s">
        <v>12</v>
      </c>
      <c r="D201" s="6" t="s">
        <v>19</v>
      </c>
      <c r="E201" s="6" t="s">
        <v>21</v>
      </c>
      <c r="F201" s="6" t="s">
        <v>23</v>
      </c>
      <c r="G201" s="10"/>
      <c r="H201" s="67">
        <f>H203</f>
        <v>10000</v>
      </c>
    </row>
    <row r="202" spans="1:8" s="2" customFormat="1" ht="12.75">
      <c r="A202" s="43" t="s">
        <v>203</v>
      </c>
      <c r="B202" s="4"/>
      <c r="C202" s="6"/>
      <c r="D202" s="6"/>
      <c r="E202" s="6"/>
      <c r="F202" s="6"/>
      <c r="G202" s="10"/>
      <c r="H202" s="67"/>
    </row>
    <row r="203" spans="1:8" s="2" customFormat="1" ht="13.5" thickBot="1">
      <c r="A203" s="43" t="s">
        <v>119</v>
      </c>
      <c r="B203" s="4"/>
      <c r="C203" s="6" t="s">
        <v>12</v>
      </c>
      <c r="D203" s="6" t="s">
        <v>19</v>
      </c>
      <c r="E203" s="6" t="s">
        <v>21</v>
      </c>
      <c r="F203" s="6" t="s">
        <v>23</v>
      </c>
      <c r="G203" s="10" t="s">
        <v>120</v>
      </c>
      <c r="H203" s="67">
        <v>10000</v>
      </c>
    </row>
    <row r="204" spans="1:8" s="2" customFormat="1" ht="13.5" thickBot="1">
      <c r="A204" s="58" t="s">
        <v>153</v>
      </c>
      <c r="B204" s="61"/>
      <c r="C204" s="16"/>
      <c r="D204" s="16"/>
      <c r="E204" s="16"/>
      <c r="F204" s="16"/>
      <c r="G204" s="16"/>
      <c r="H204" s="66">
        <f>H7+H29+H54+H91+H115+H155+H176+H184+H190+H197</f>
        <v>63323.6</v>
      </c>
    </row>
    <row r="205" spans="1:9" ht="42" customHeight="1" thickBot="1">
      <c r="A205" s="161" t="s">
        <v>300</v>
      </c>
      <c r="B205" s="62"/>
      <c r="C205" s="55"/>
      <c r="D205" s="55"/>
      <c r="E205" s="55"/>
      <c r="F205" s="55"/>
      <c r="G205" s="55"/>
      <c r="H205" s="156"/>
      <c r="I205" s="2"/>
    </row>
    <row r="206" spans="1:9" ht="18" customHeight="1" thickBot="1">
      <c r="A206" s="180" t="s">
        <v>301</v>
      </c>
      <c r="B206" s="62"/>
      <c r="C206" s="55"/>
      <c r="D206" s="55"/>
      <c r="E206" s="55"/>
      <c r="F206" s="55"/>
      <c r="G206" s="55"/>
      <c r="H206" s="156"/>
      <c r="I206" s="2"/>
    </row>
    <row r="207" spans="1:9" ht="18" customHeight="1" thickBot="1">
      <c r="A207" s="161" t="s">
        <v>302</v>
      </c>
      <c r="B207" s="62"/>
      <c r="C207" s="55" t="s">
        <v>305</v>
      </c>
      <c r="D207" s="55" t="s">
        <v>306</v>
      </c>
      <c r="E207" s="55"/>
      <c r="F207" s="55"/>
      <c r="G207" s="55"/>
      <c r="H207" s="178">
        <v>288</v>
      </c>
      <c r="I207" s="2"/>
    </row>
    <row r="208" spans="1:9" ht="18" customHeight="1" thickBot="1">
      <c r="A208" s="161" t="s">
        <v>303</v>
      </c>
      <c r="B208" s="62"/>
      <c r="C208" s="55" t="s">
        <v>305</v>
      </c>
      <c r="D208" s="55" t="s">
        <v>306</v>
      </c>
      <c r="E208" s="55" t="s">
        <v>27</v>
      </c>
      <c r="F208" s="55"/>
      <c r="G208" s="55"/>
      <c r="H208" s="156">
        <v>288</v>
      </c>
      <c r="I208" s="2"/>
    </row>
    <row r="209" spans="1:9" ht="18" customHeight="1" thickBot="1">
      <c r="A209" s="161" t="s">
        <v>304</v>
      </c>
      <c r="B209" s="62"/>
      <c r="C209" s="55" t="s">
        <v>305</v>
      </c>
      <c r="D209" s="55" t="s">
        <v>306</v>
      </c>
      <c r="E209" s="55" t="s">
        <v>27</v>
      </c>
      <c r="F209" s="55" t="s">
        <v>28</v>
      </c>
      <c r="G209" s="55"/>
      <c r="H209" s="156">
        <v>288</v>
      </c>
      <c r="I209" s="2"/>
    </row>
    <row r="210" spans="1:9" ht="18" customHeight="1" thickBot="1">
      <c r="A210" s="161"/>
      <c r="B210" s="62"/>
      <c r="C210" s="55"/>
      <c r="D210" s="55"/>
      <c r="E210" s="55"/>
      <c r="F210" s="55"/>
      <c r="G210" s="55"/>
      <c r="H210" s="156"/>
      <c r="I210" s="2"/>
    </row>
    <row r="211" spans="1:9" ht="17.25" customHeight="1" thickBot="1">
      <c r="A211" s="13" t="s">
        <v>152</v>
      </c>
      <c r="B211" s="157" t="s">
        <v>124</v>
      </c>
      <c r="C211" s="16"/>
      <c r="D211" s="16"/>
      <c r="E211" s="16"/>
      <c r="F211" s="16"/>
      <c r="G211" s="16"/>
      <c r="H211" s="160">
        <f>SUM(H204+H207)</f>
        <v>63611.6</v>
      </c>
      <c r="I211" s="2"/>
    </row>
    <row r="212" spans="1:9" ht="15.75">
      <c r="A212" s="2"/>
      <c r="B212" s="2"/>
      <c r="C212" s="3"/>
      <c r="D212" s="3"/>
      <c r="E212" s="3"/>
      <c r="F212" s="3"/>
      <c r="G212" s="3"/>
      <c r="H212" s="70"/>
      <c r="I212" s="2"/>
    </row>
    <row r="213" spans="1:9" ht="15.75">
      <c r="A213" s="2"/>
      <c r="B213" s="2"/>
      <c r="C213" s="3"/>
      <c r="D213" s="3"/>
      <c r="E213" s="3"/>
      <c r="F213" s="3"/>
      <c r="G213" s="3"/>
      <c r="H213" s="70"/>
      <c r="I213" s="2"/>
    </row>
    <row r="214" spans="1:9" ht="15.75">
      <c r="A214" s="2"/>
      <c r="B214" s="2"/>
      <c r="C214" s="3"/>
      <c r="D214" s="3"/>
      <c r="E214" s="3"/>
      <c r="F214" s="3"/>
      <c r="G214" s="3"/>
      <c r="H214" s="70"/>
      <c r="I214" s="2"/>
    </row>
    <row r="215" spans="1:9" ht="15.75">
      <c r="A215" s="2"/>
      <c r="B215" s="2"/>
      <c r="C215" s="3"/>
      <c r="D215" s="3"/>
      <c r="E215" s="3"/>
      <c r="F215" s="3"/>
      <c r="G215" s="3"/>
      <c r="H215" s="70"/>
      <c r="I215" s="2"/>
    </row>
    <row r="216" spans="1:9" ht="15.75">
      <c r="A216" s="2"/>
      <c r="B216" s="2"/>
      <c r="C216" s="3"/>
      <c r="D216" s="3"/>
      <c r="E216" s="3"/>
      <c r="F216" s="3"/>
      <c r="G216" s="3"/>
      <c r="H216" s="70"/>
      <c r="I216" s="2"/>
    </row>
    <row r="217" spans="1:9" ht="15.75">
      <c r="A217" s="2"/>
      <c r="B217" s="2"/>
      <c r="C217" s="3"/>
      <c r="D217" s="3"/>
      <c r="E217" s="3"/>
      <c r="F217" s="3"/>
      <c r="G217" s="3"/>
      <c r="H217" s="70"/>
      <c r="I217" s="2"/>
    </row>
    <row r="218" spans="1:9" ht="15.75">
      <c r="A218" s="2"/>
      <c r="B218" s="2"/>
      <c r="C218" s="3"/>
      <c r="D218" s="3"/>
      <c r="E218" s="3"/>
      <c r="F218" s="3"/>
      <c r="G218" s="3"/>
      <c r="H218" s="70"/>
      <c r="I218" s="2"/>
    </row>
    <row r="219" spans="1:9" ht="15.75">
      <c r="A219" s="2"/>
      <c r="B219" s="2"/>
      <c r="C219" s="3"/>
      <c r="D219" s="3"/>
      <c r="E219" s="3"/>
      <c r="F219" s="3"/>
      <c r="G219" s="3"/>
      <c r="H219" s="70"/>
      <c r="I219" s="2"/>
    </row>
    <row r="220" spans="1:9" ht="15.75">
      <c r="A220" s="2"/>
      <c r="B220" s="2"/>
      <c r="C220" s="3"/>
      <c r="D220" s="3"/>
      <c r="E220" s="3"/>
      <c r="F220" s="3"/>
      <c r="G220" s="3"/>
      <c r="H220" s="70"/>
      <c r="I220" s="2"/>
    </row>
    <row r="221" spans="1:9" ht="15.75">
      <c r="A221" s="2"/>
      <c r="B221" s="2"/>
      <c r="C221" s="3"/>
      <c r="D221" s="3"/>
      <c r="E221" s="3"/>
      <c r="F221" s="3"/>
      <c r="G221" s="3"/>
      <c r="H221" s="70"/>
      <c r="I221" s="2"/>
    </row>
    <row r="222" spans="1:9" ht="15.75">
      <c r="A222" s="2"/>
      <c r="B222" s="2"/>
      <c r="C222" s="3"/>
      <c r="D222" s="3"/>
      <c r="E222" s="3"/>
      <c r="F222" s="3"/>
      <c r="G222" s="3"/>
      <c r="H222" s="70"/>
      <c r="I222" s="2"/>
    </row>
    <row r="223" spans="1:9" ht="15.75">
      <c r="A223" s="2"/>
      <c r="B223" s="2"/>
      <c r="C223" s="3"/>
      <c r="D223" s="3"/>
      <c r="E223" s="3"/>
      <c r="F223" s="3"/>
      <c r="G223" s="3"/>
      <c r="H223" s="70"/>
      <c r="I223" s="2"/>
    </row>
    <row r="224" spans="1:9" ht="15.75">
      <c r="A224" s="2"/>
      <c r="B224" s="2"/>
      <c r="C224" s="3"/>
      <c r="D224" s="3"/>
      <c r="E224" s="3"/>
      <c r="F224" s="3"/>
      <c r="G224" s="3"/>
      <c r="H224" s="70"/>
      <c r="I224" s="2"/>
    </row>
    <row r="225" spans="1:9" ht="15.75">
      <c r="A225" s="2"/>
      <c r="B225" s="2"/>
      <c r="C225" s="3"/>
      <c r="D225" s="3"/>
      <c r="E225" s="3"/>
      <c r="F225" s="3"/>
      <c r="G225" s="3"/>
      <c r="H225" s="70"/>
      <c r="I225" s="2"/>
    </row>
  </sheetData>
  <mergeCells count="1">
    <mergeCell ref="A4:H4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75" zoomScaleNormal="75" workbookViewId="0" topLeftCell="A1">
      <selection activeCell="H9" sqref="H9"/>
    </sheetView>
  </sheetViews>
  <sheetFormatPr defaultColWidth="8.796875" defaultRowHeight="15"/>
  <cols>
    <col min="2" max="2" width="20.5" style="0" customWidth="1"/>
    <col min="4" max="4" width="7.59765625" style="0" customWidth="1"/>
  </cols>
  <sheetData>
    <row r="1" spans="3:6" ht="15.75">
      <c r="C1" s="137"/>
      <c r="D1" s="137"/>
      <c r="E1" s="138"/>
      <c r="F1" s="138" t="s">
        <v>248</v>
      </c>
    </row>
    <row r="2" spans="3:6" ht="15.75">
      <c r="C2" s="137"/>
      <c r="D2" s="138"/>
      <c r="E2" s="138" t="s">
        <v>328</v>
      </c>
      <c r="F2" s="137"/>
    </row>
    <row r="3" spans="3:6" ht="15.75">
      <c r="C3" s="137"/>
      <c r="D3" s="138"/>
      <c r="E3" s="138"/>
      <c r="F3" s="137"/>
    </row>
    <row r="4" spans="3:6" ht="15.75">
      <c r="C4" s="137"/>
      <c r="D4" s="138"/>
      <c r="E4" s="138"/>
      <c r="F4" s="137"/>
    </row>
    <row r="5" spans="3:6" ht="15.75">
      <c r="C5" s="137"/>
      <c r="D5" s="138"/>
      <c r="E5" s="138"/>
      <c r="F5" s="137"/>
    </row>
    <row r="6" ht="12" customHeight="1"/>
    <row r="7" spans="1:7" s="139" customFormat="1" ht="15.75">
      <c r="A7" s="193" t="s">
        <v>249</v>
      </c>
      <c r="B7" s="193"/>
      <c r="C7" s="193"/>
      <c r="D7" s="193"/>
      <c r="E7" s="193"/>
      <c r="F7" s="193"/>
      <c r="G7" s="193"/>
    </row>
    <row r="8" spans="1:7" s="139" customFormat="1" ht="15.75">
      <c r="A8" s="193" t="s">
        <v>258</v>
      </c>
      <c r="B8" s="193"/>
      <c r="C8" s="193"/>
      <c r="D8" s="193"/>
      <c r="E8" s="193"/>
      <c r="F8" s="193"/>
      <c r="G8" s="193"/>
    </row>
    <row r="9" spans="1:7" s="139" customFormat="1" ht="15.75">
      <c r="A9" s="193" t="s">
        <v>257</v>
      </c>
      <c r="B9" s="193"/>
      <c r="C9" s="193"/>
      <c r="D9" s="193"/>
      <c r="E9" s="193"/>
      <c r="F9" s="193"/>
      <c r="G9" s="193"/>
    </row>
    <row r="11" spans="1:6" ht="12.75" customHeight="1">
      <c r="A11" s="194" t="s">
        <v>0</v>
      </c>
      <c r="B11" s="194"/>
      <c r="C11" s="195" t="s">
        <v>250</v>
      </c>
      <c r="D11" s="195"/>
      <c r="E11" s="195" t="s">
        <v>251</v>
      </c>
      <c r="F11" s="195"/>
    </row>
    <row r="12" spans="1:6" ht="17.25" customHeight="1">
      <c r="A12" s="194"/>
      <c r="B12" s="194"/>
      <c r="C12" s="195"/>
      <c r="D12" s="195"/>
      <c r="E12" s="195"/>
      <c r="F12" s="195"/>
    </row>
    <row r="13" spans="1:7" ht="20.25" customHeight="1">
      <c r="A13" s="196" t="s">
        <v>6</v>
      </c>
      <c r="B13" s="196"/>
      <c r="C13" s="207"/>
      <c r="D13" s="208"/>
      <c r="E13" s="207"/>
      <c r="F13" s="208"/>
      <c r="G13" s="69"/>
    </row>
    <row r="14" spans="1:7" ht="21.75" customHeight="1">
      <c r="A14" s="196" t="s">
        <v>13</v>
      </c>
      <c r="B14" s="196"/>
      <c r="C14" s="207"/>
      <c r="D14" s="208"/>
      <c r="E14" s="207"/>
      <c r="F14" s="208"/>
      <c r="G14" s="69"/>
    </row>
    <row r="15" spans="1:7" ht="21" customHeight="1">
      <c r="A15" s="196" t="s">
        <v>29</v>
      </c>
      <c r="B15" s="196"/>
      <c r="C15" s="207">
        <v>97.5</v>
      </c>
      <c r="D15" s="208"/>
      <c r="E15" s="207"/>
      <c r="F15" s="208"/>
      <c r="G15" s="69"/>
    </row>
    <row r="16" spans="1:7" ht="21.75" customHeight="1">
      <c r="A16" s="196" t="s">
        <v>252</v>
      </c>
      <c r="B16" s="196"/>
      <c r="C16" s="207">
        <v>2.4</v>
      </c>
      <c r="D16" s="208"/>
      <c r="E16" s="207"/>
      <c r="F16" s="208"/>
      <c r="G16" s="69"/>
    </row>
    <row r="17" spans="1:7" ht="19.5" customHeight="1">
      <c r="A17" s="199" t="s">
        <v>253</v>
      </c>
      <c r="B17" s="200"/>
      <c r="C17" s="207">
        <v>269.9</v>
      </c>
      <c r="D17" s="208"/>
      <c r="E17" s="207"/>
      <c r="F17" s="208"/>
      <c r="G17" s="69"/>
    </row>
    <row r="18" spans="1:7" ht="15.75">
      <c r="A18" s="201" t="s">
        <v>254</v>
      </c>
      <c r="B18" s="202"/>
      <c r="C18" s="203">
        <v>208.2</v>
      </c>
      <c r="D18" s="204"/>
      <c r="E18" s="203"/>
      <c r="F18" s="204"/>
      <c r="G18" s="69"/>
    </row>
    <row r="19" spans="1:7" ht="19.5" customHeight="1">
      <c r="A19" s="201"/>
      <c r="B19" s="201"/>
      <c r="C19" s="205"/>
      <c r="D19" s="206"/>
      <c r="E19" s="205"/>
      <c r="F19" s="206"/>
      <c r="G19" s="69"/>
    </row>
    <row r="20" spans="1:7" ht="15.75">
      <c r="A20" s="211" t="s">
        <v>107</v>
      </c>
      <c r="B20" s="212"/>
      <c r="C20" s="203">
        <v>99.8</v>
      </c>
      <c r="D20" s="204"/>
      <c r="E20" s="203"/>
      <c r="F20" s="204"/>
      <c r="G20" s="69"/>
    </row>
    <row r="21" spans="1:7" ht="18" customHeight="1">
      <c r="A21" s="213"/>
      <c r="B21" s="214"/>
      <c r="C21" s="205"/>
      <c r="D21" s="206"/>
      <c r="E21" s="205"/>
      <c r="F21" s="206"/>
      <c r="G21" s="69"/>
    </row>
    <row r="22" spans="1:7" ht="15.75">
      <c r="A22" s="201" t="s">
        <v>255</v>
      </c>
      <c r="B22" s="201"/>
      <c r="C22" s="203">
        <v>194.4</v>
      </c>
      <c r="D22" s="204"/>
      <c r="E22" s="203"/>
      <c r="F22" s="204"/>
      <c r="G22" s="69"/>
    </row>
    <row r="23" spans="1:7" ht="19.5" customHeight="1">
      <c r="A23" s="201"/>
      <c r="B23" s="202"/>
      <c r="C23" s="205"/>
      <c r="D23" s="206"/>
      <c r="E23" s="205"/>
      <c r="F23" s="206"/>
      <c r="G23" s="69"/>
    </row>
    <row r="24" spans="1:7" ht="15.75">
      <c r="A24" s="209" t="s">
        <v>256</v>
      </c>
      <c r="B24" s="210"/>
      <c r="C24" s="197">
        <v>872.2</v>
      </c>
      <c r="D24" s="198"/>
      <c r="E24" s="197"/>
      <c r="F24" s="198"/>
      <c r="G24" s="69"/>
    </row>
  </sheetData>
  <mergeCells count="33">
    <mergeCell ref="C13:D13"/>
    <mergeCell ref="E13:F13"/>
    <mergeCell ref="C14:D14"/>
    <mergeCell ref="E14:F14"/>
    <mergeCell ref="E15:F15"/>
    <mergeCell ref="E16:F16"/>
    <mergeCell ref="E17:F17"/>
    <mergeCell ref="E18:F19"/>
    <mergeCell ref="C15:D15"/>
    <mergeCell ref="C16:D16"/>
    <mergeCell ref="C17:D17"/>
    <mergeCell ref="A24:B24"/>
    <mergeCell ref="A20:B21"/>
    <mergeCell ref="C20:D21"/>
    <mergeCell ref="C24:D24"/>
    <mergeCell ref="E24:F24"/>
    <mergeCell ref="A17:B17"/>
    <mergeCell ref="A18:B19"/>
    <mergeCell ref="C18:D19"/>
    <mergeCell ref="E20:F21"/>
    <mergeCell ref="A22:B23"/>
    <mergeCell ref="C22:D23"/>
    <mergeCell ref="E22:F23"/>
    <mergeCell ref="A13:B13"/>
    <mergeCell ref="A14:B14"/>
    <mergeCell ref="A15:B15"/>
    <mergeCell ref="A16:B16"/>
    <mergeCell ref="A7:G7"/>
    <mergeCell ref="A8:G8"/>
    <mergeCell ref="A9:G9"/>
    <mergeCell ref="A11:B12"/>
    <mergeCell ref="C11:D12"/>
    <mergeCell ref="E11:F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="75" zoomScaleNormal="75" workbookViewId="0" topLeftCell="A26">
      <selection activeCell="H45" sqref="H45"/>
    </sheetView>
  </sheetViews>
  <sheetFormatPr defaultColWidth="8.796875" defaultRowHeight="15"/>
  <cols>
    <col min="1" max="1" width="9.8984375" style="0" customWidth="1"/>
    <col min="2" max="2" width="32.69921875" style="0" customWidth="1"/>
    <col min="3" max="3" width="9.69921875" style="0" customWidth="1"/>
    <col min="4" max="4" width="10" style="0" customWidth="1"/>
    <col min="5" max="5" width="11.69921875" style="0" customWidth="1"/>
  </cols>
  <sheetData>
    <row r="1" spans="3:5" ht="15.75">
      <c r="C1" s="137"/>
      <c r="D1" s="137" t="s">
        <v>310</v>
      </c>
      <c r="E1" s="137"/>
    </row>
    <row r="2" spans="3:5" ht="15.75">
      <c r="C2" s="215" t="s">
        <v>328</v>
      </c>
      <c r="D2" s="215"/>
      <c r="E2" s="215"/>
    </row>
    <row r="3" spans="3:5" ht="15.75">
      <c r="C3" s="137"/>
      <c r="D3" s="137"/>
      <c r="E3" s="137"/>
    </row>
    <row r="4" spans="3:5" ht="15.75">
      <c r="C4" s="137"/>
      <c r="D4" s="137"/>
      <c r="E4" s="137"/>
    </row>
    <row r="6" spans="1:5" ht="15.75">
      <c r="A6" s="193" t="s">
        <v>249</v>
      </c>
      <c r="B6" s="193"/>
      <c r="C6" s="193"/>
      <c r="D6" s="193"/>
      <c r="E6" s="193"/>
    </row>
    <row r="7" spans="1:5" ht="15.75">
      <c r="A7" s="193" t="s">
        <v>311</v>
      </c>
      <c r="B7" s="193"/>
      <c r="C7" s="193"/>
      <c r="D7" s="193"/>
      <c r="E7" s="193"/>
    </row>
    <row r="8" spans="1:5" ht="15.75">
      <c r="A8" s="193" t="s">
        <v>312</v>
      </c>
      <c r="B8" s="193"/>
      <c r="C8" s="193"/>
      <c r="D8" s="193"/>
      <c r="E8" s="193"/>
    </row>
    <row r="10" ht="15.75">
      <c r="E10" t="s">
        <v>313</v>
      </c>
    </row>
    <row r="11" spans="1:5" ht="15.75">
      <c r="A11" s="216" t="s">
        <v>314</v>
      </c>
      <c r="B11" s="218" t="s">
        <v>315</v>
      </c>
      <c r="C11" s="181"/>
      <c r="D11" s="219" t="s">
        <v>128</v>
      </c>
      <c r="E11" s="219"/>
    </row>
    <row r="12" spans="1:5" ht="17.25" customHeight="1">
      <c r="A12" s="217"/>
      <c r="B12" s="190"/>
      <c r="C12" s="183" t="s">
        <v>123</v>
      </c>
      <c r="D12" s="201" t="s">
        <v>316</v>
      </c>
      <c r="E12" s="201" t="s">
        <v>317</v>
      </c>
    </row>
    <row r="13" spans="1:5" ht="15.75" customHeight="1">
      <c r="A13" s="184"/>
      <c r="B13" s="184"/>
      <c r="C13" s="185"/>
      <c r="D13" s="201"/>
      <c r="E13" s="201"/>
    </row>
    <row r="14" spans="1:5" ht="15.75">
      <c r="A14" s="182">
        <v>3000</v>
      </c>
      <c r="B14" s="186" t="s">
        <v>318</v>
      </c>
      <c r="C14" s="187">
        <v>288</v>
      </c>
      <c r="D14" s="187">
        <v>288</v>
      </c>
      <c r="E14" s="187">
        <v>0</v>
      </c>
    </row>
    <row r="15" spans="1:5" ht="15.75">
      <c r="A15" s="188">
        <v>3001</v>
      </c>
      <c r="B15" s="186" t="s">
        <v>319</v>
      </c>
      <c r="C15" s="187">
        <f>D15+E15</f>
        <v>0</v>
      </c>
      <c r="D15" s="187">
        <v>0</v>
      </c>
      <c r="E15" s="187">
        <v>0</v>
      </c>
    </row>
    <row r="16" spans="1:5" ht="15.75">
      <c r="A16" s="188"/>
      <c r="B16" s="186" t="s">
        <v>132</v>
      </c>
      <c r="C16" s="187"/>
      <c r="D16" s="187"/>
      <c r="E16" s="187"/>
    </row>
    <row r="17" spans="1:5" ht="15.75">
      <c r="A17" s="189"/>
      <c r="B17" s="186" t="s">
        <v>320</v>
      </c>
      <c r="C17" s="187">
        <v>0</v>
      </c>
      <c r="D17" s="187">
        <v>0</v>
      </c>
      <c r="E17" s="187">
        <v>0</v>
      </c>
    </row>
    <row r="18" spans="1:5" ht="15.75">
      <c r="A18" s="182">
        <v>3002</v>
      </c>
      <c r="B18" s="186" t="s">
        <v>321</v>
      </c>
      <c r="C18" s="187">
        <v>0</v>
      </c>
      <c r="D18" s="187">
        <v>0</v>
      </c>
      <c r="E18" s="187">
        <v>0</v>
      </c>
    </row>
    <row r="19" spans="1:5" ht="15.75">
      <c r="A19" s="188"/>
      <c r="B19" s="186" t="s">
        <v>132</v>
      </c>
      <c r="C19" s="187"/>
      <c r="D19" s="187"/>
      <c r="E19" s="187"/>
    </row>
    <row r="20" spans="1:5" ht="15.75">
      <c r="A20" s="189"/>
      <c r="B20" s="186" t="s">
        <v>322</v>
      </c>
      <c r="C20" s="187">
        <v>0</v>
      </c>
      <c r="D20" s="187">
        <v>0</v>
      </c>
      <c r="E20" s="187">
        <v>0</v>
      </c>
    </row>
    <row r="21" spans="1:5" ht="15.75">
      <c r="A21" s="188">
        <v>3004</v>
      </c>
      <c r="B21" s="201" t="s">
        <v>302</v>
      </c>
      <c r="C21" s="187">
        <v>288</v>
      </c>
      <c r="D21" s="187">
        <v>288</v>
      </c>
      <c r="E21" s="187">
        <v>0</v>
      </c>
    </row>
    <row r="22" spans="1:5" ht="18" customHeight="1">
      <c r="A22" s="188"/>
      <c r="B22" s="201"/>
      <c r="C22" s="187"/>
      <c r="D22" s="187"/>
      <c r="E22" s="187"/>
    </row>
    <row r="23" spans="1:5" ht="15.75">
      <c r="A23" s="188"/>
      <c r="B23" s="186" t="s">
        <v>132</v>
      </c>
      <c r="C23" s="187"/>
      <c r="D23" s="187"/>
      <c r="E23" s="187"/>
    </row>
    <row r="24" spans="1:5" ht="15.75">
      <c r="A24" s="188"/>
      <c r="B24" s="186" t="s">
        <v>323</v>
      </c>
      <c r="C24" s="187">
        <v>0</v>
      </c>
      <c r="D24" s="187">
        <v>0</v>
      </c>
      <c r="E24" s="187">
        <v>0</v>
      </c>
    </row>
    <row r="25" spans="1:5" ht="15.75">
      <c r="A25" s="188"/>
      <c r="B25" s="186" t="s">
        <v>324</v>
      </c>
      <c r="C25" s="187">
        <v>0</v>
      </c>
      <c r="D25" s="187">
        <v>0</v>
      </c>
      <c r="E25" s="187">
        <v>0</v>
      </c>
    </row>
    <row r="26" spans="1:5" ht="15.75">
      <c r="A26" s="188"/>
      <c r="B26" s="186" t="s">
        <v>325</v>
      </c>
      <c r="C26" s="187">
        <v>0</v>
      </c>
      <c r="D26" s="187">
        <v>0</v>
      </c>
      <c r="E26" s="187">
        <v>0</v>
      </c>
    </row>
    <row r="27" spans="1:5" ht="15.75">
      <c r="A27" s="189"/>
      <c r="B27" s="186" t="s">
        <v>326</v>
      </c>
      <c r="C27" s="187">
        <v>288</v>
      </c>
      <c r="D27" s="187">
        <v>288</v>
      </c>
      <c r="E27" s="187">
        <v>0</v>
      </c>
    </row>
    <row r="28" spans="2:5" ht="15.75">
      <c r="B28" s="1"/>
      <c r="C28" s="69"/>
      <c r="D28" s="69"/>
      <c r="E28" s="69"/>
    </row>
    <row r="29" spans="2:5" ht="15.75">
      <c r="B29" s="1"/>
      <c r="C29" s="69"/>
      <c r="D29" s="69"/>
      <c r="E29" s="69"/>
    </row>
    <row r="30" spans="2:5" ht="15.75">
      <c r="B30" s="1"/>
      <c r="C30" s="69"/>
      <c r="D30" s="69"/>
      <c r="E30" s="69"/>
    </row>
  </sheetData>
  <mergeCells count="10">
    <mergeCell ref="B21:B22"/>
    <mergeCell ref="A11:A12"/>
    <mergeCell ref="B11:B12"/>
    <mergeCell ref="D11:E11"/>
    <mergeCell ref="D12:D13"/>
    <mergeCell ref="E12:E13"/>
    <mergeCell ref="C2:E2"/>
    <mergeCell ref="A6:E6"/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75" zoomScaleNormal="75" workbookViewId="0" topLeftCell="A1">
      <selection activeCell="M6" sqref="M6:M7"/>
    </sheetView>
  </sheetViews>
  <sheetFormatPr defaultColWidth="8.796875" defaultRowHeight="15"/>
  <cols>
    <col min="1" max="1" width="6.3984375" style="0" customWidth="1"/>
    <col min="2" max="2" width="9.09765625" style="0" customWidth="1"/>
    <col min="5" max="5" width="14.69921875" style="0" customWidth="1"/>
    <col min="7" max="7" width="8.8984375" style="0" bestFit="1" customWidth="1"/>
    <col min="8" max="8" width="9.5" style="0" customWidth="1"/>
  </cols>
  <sheetData>
    <row r="1" ht="15.75">
      <c r="G1" t="s">
        <v>292</v>
      </c>
    </row>
    <row r="2" ht="15.75">
      <c r="F2" t="s">
        <v>327</v>
      </c>
    </row>
    <row r="4" spans="1:9" ht="15.75">
      <c r="A4" s="223" t="s">
        <v>281</v>
      </c>
      <c r="B4" s="223"/>
      <c r="C4" s="223"/>
      <c r="D4" s="223"/>
      <c r="E4" s="223"/>
      <c r="F4" s="223"/>
      <c r="G4" s="223"/>
      <c r="H4" s="223"/>
      <c r="I4" s="223"/>
    </row>
    <row r="5" spans="1:9" ht="15.75">
      <c r="A5" s="223" t="s">
        <v>282</v>
      </c>
      <c r="B5" s="223"/>
      <c r="C5" s="223"/>
      <c r="D5" s="223"/>
      <c r="E5" s="223"/>
      <c r="F5" s="223"/>
      <c r="G5" s="223"/>
      <c r="H5" s="223"/>
      <c r="I5" s="223"/>
    </row>
    <row r="6" ht="15.75">
      <c r="H6" t="s">
        <v>259</v>
      </c>
    </row>
    <row r="7" spans="1:8" ht="15.75">
      <c r="A7" s="224" t="s">
        <v>260</v>
      </c>
      <c r="B7" s="226" t="s">
        <v>261</v>
      </c>
      <c r="C7" s="227"/>
      <c r="D7" s="227"/>
      <c r="E7" s="228"/>
      <c r="F7" s="224" t="s">
        <v>123</v>
      </c>
      <c r="G7" s="140" t="s">
        <v>128</v>
      </c>
      <c r="H7" s="140"/>
    </row>
    <row r="8" spans="1:8" ht="15.75">
      <c r="A8" s="225"/>
      <c r="B8" s="229"/>
      <c r="C8" s="230"/>
      <c r="D8" s="230"/>
      <c r="E8" s="231"/>
      <c r="F8" s="225"/>
      <c r="G8" s="140" t="s">
        <v>262</v>
      </c>
      <c r="H8" s="140" t="s">
        <v>263</v>
      </c>
    </row>
    <row r="9" spans="1:8" ht="15.75">
      <c r="A9" s="140">
        <v>1</v>
      </c>
      <c r="B9" s="140" t="s">
        <v>144</v>
      </c>
      <c r="C9" s="140"/>
      <c r="D9" s="140"/>
      <c r="E9" s="140"/>
      <c r="F9" s="140">
        <v>7543</v>
      </c>
      <c r="G9" s="140">
        <v>7543</v>
      </c>
      <c r="H9" s="140"/>
    </row>
    <row r="10" spans="1:8" ht="15.75">
      <c r="A10" s="140">
        <v>3</v>
      </c>
      <c r="B10" s="220" t="s">
        <v>264</v>
      </c>
      <c r="C10" s="221"/>
      <c r="D10" s="221"/>
      <c r="E10" s="222"/>
      <c r="F10" s="140">
        <v>1500</v>
      </c>
      <c r="G10" s="140"/>
      <c r="H10" s="140">
        <v>1500</v>
      </c>
    </row>
    <row r="11" spans="1:8" ht="15.75">
      <c r="A11" s="140">
        <v>4</v>
      </c>
      <c r="B11" s="220" t="s">
        <v>265</v>
      </c>
      <c r="C11" s="221"/>
      <c r="D11" s="221"/>
      <c r="E11" s="222"/>
      <c r="F11" s="140">
        <v>1400</v>
      </c>
      <c r="G11" s="140"/>
      <c r="H11" s="140">
        <v>1400</v>
      </c>
    </row>
    <row r="12" spans="1:8" ht="15.75">
      <c r="A12" s="140">
        <v>5</v>
      </c>
      <c r="B12" s="220" t="s">
        <v>266</v>
      </c>
      <c r="C12" s="221"/>
      <c r="D12" s="221"/>
      <c r="E12" s="222"/>
      <c r="F12" s="140">
        <v>500</v>
      </c>
      <c r="G12" s="140"/>
      <c r="H12" s="140">
        <v>500</v>
      </c>
    </row>
    <row r="13" spans="1:8" ht="15.75">
      <c r="A13" s="140">
        <v>6</v>
      </c>
      <c r="B13" s="140" t="s">
        <v>267</v>
      </c>
      <c r="C13" s="140"/>
      <c r="D13" s="140"/>
      <c r="E13" s="140"/>
      <c r="F13" s="140">
        <v>3000</v>
      </c>
      <c r="G13" s="140"/>
      <c r="H13" s="140">
        <v>3000</v>
      </c>
    </row>
    <row r="14" spans="1:8" ht="15.75">
      <c r="A14" s="140">
        <v>7</v>
      </c>
      <c r="B14" s="220" t="s">
        <v>268</v>
      </c>
      <c r="C14" s="221"/>
      <c r="D14" s="221"/>
      <c r="E14" s="222"/>
      <c r="F14" s="140">
        <v>1603.7</v>
      </c>
      <c r="G14" s="140">
        <v>1603.7</v>
      </c>
      <c r="H14" s="140">
        <v>0</v>
      </c>
    </row>
    <row r="15" spans="1:8" ht="66" customHeight="1">
      <c r="A15" s="140">
        <v>9</v>
      </c>
      <c r="B15" s="235" t="s">
        <v>269</v>
      </c>
      <c r="C15" s="236"/>
      <c r="D15" s="236"/>
      <c r="E15" s="237"/>
      <c r="F15" s="140">
        <v>587</v>
      </c>
      <c r="G15" s="140">
        <v>0</v>
      </c>
      <c r="H15" s="140">
        <v>587</v>
      </c>
    </row>
    <row r="16" spans="1:8" ht="15.75">
      <c r="A16" s="140">
        <v>10</v>
      </c>
      <c r="B16" s="140" t="s">
        <v>270</v>
      </c>
      <c r="C16" s="140"/>
      <c r="D16" s="140"/>
      <c r="E16" s="140"/>
      <c r="F16" s="140">
        <v>2000</v>
      </c>
      <c r="G16" s="140">
        <v>0</v>
      </c>
      <c r="H16" s="140">
        <v>2000</v>
      </c>
    </row>
    <row r="17" spans="1:8" ht="15.75">
      <c r="A17" s="140">
        <v>11</v>
      </c>
      <c r="B17" s="220" t="s">
        <v>271</v>
      </c>
      <c r="C17" s="221"/>
      <c r="D17" s="221"/>
      <c r="E17" s="222"/>
      <c r="F17" s="140">
        <v>2500</v>
      </c>
      <c r="G17" s="140">
        <v>2500</v>
      </c>
      <c r="H17" s="140"/>
    </row>
    <row r="18" spans="1:8" ht="15.75">
      <c r="A18" s="140">
        <v>12</v>
      </c>
      <c r="B18" s="140" t="s">
        <v>272</v>
      </c>
      <c r="C18" s="140"/>
      <c r="D18" s="140"/>
      <c r="E18" s="140"/>
      <c r="F18" s="140">
        <f>SUM(F20:F24)</f>
        <v>2149.7</v>
      </c>
      <c r="G18" s="140">
        <f>SUM(G20:G24)</f>
        <v>0</v>
      </c>
      <c r="H18" s="140">
        <v>2149.7</v>
      </c>
    </row>
    <row r="19" spans="1:8" ht="15.75">
      <c r="A19" s="140"/>
      <c r="B19" s="220" t="s">
        <v>273</v>
      </c>
      <c r="C19" s="221"/>
      <c r="D19" s="221"/>
      <c r="E19" s="222"/>
      <c r="F19" s="140"/>
      <c r="G19" s="140"/>
      <c r="H19" s="140"/>
    </row>
    <row r="20" spans="1:8" ht="15.75">
      <c r="A20" s="140"/>
      <c r="B20" s="238" t="s">
        <v>283</v>
      </c>
      <c r="C20" s="239"/>
      <c r="D20" s="239"/>
      <c r="E20" s="240"/>
      <c r="F20" s="140"/>
      <c r="G20" s="140"/>
      <c r="H20" s="140"/>
    </row>
    <row r="21" spans="1:8" ht="15.75">
      <c r="A21" s="140"/>
      <c r="B21" s="220" t="s">
        <v>284</v>
      </c>
      <c r="C21" s="221"/>
      <c r="D21" s="221"/>
      <c r="E21" s="222"/>
      <c r="F21" s="140"/>
      <c r="G21" s="140"/>
      <c r="H21" s="140"/>
    </row>
    <row r="22" spans="1:8" ht="15.75">
      <c r="A22" s="140"/>
      <c r="B22" s="140" t="s">
        <v>274</v>
      </c>
      <c r="C22" s="140"/>
      <c r="D22" s="140"/>
      <c r="E22" s="140"/>
      <c r="F22" s="140"/>
      <c r="G22" s="140"/>
      <c r="H22" s="140"/>
    </row>
    <row r="23" spans="1:8" ht="15.75">
      <c r="A23" s="140"/>
      <c r="B23" s="220" t="s">
        <v>285</v>
      </c>
      <c r="C23" s="221"/>
      <c r="D23" s="221"/>
      <c r="E23" s="222"/>
      <c r="F23" s="140">
        <v>1937.7</v>
      </c>
      <c r="G23" s="140"/>
      <c r="H23" s="140">
        <v>1937.7</v>
      </c>
    </row>
    <row r="24" spans="1:8" ht="15.75">
      <c r="A24" s="140"/>
      <c r="B24" s="220" t="s">
        <v>286</v>
      </c>
      <c r="C24" s="221"/>
      <c r="D24" s="221"/>
      <c r="E24" s="222"/>
      <c r="F24" s="140">
        <v>212</v>
      </c>
      <c r="G24" s="140"/>
      <c r="H24" s="140">
        <v>212</v>
      </c>
    </row>
    <row r="25" spans="1:8" ht="15.75">
      <c r="A25" s="140">
        <v>13</v>
      </c>
      <c r="B25" s="220" t="s">
        <v>275</v>
      </c>
      <c r="C25" s="221"/>
      <c r="D25" s="221"/>
      <c r="E25" s="222"/>
      <c r="F25" s="140">
        <v>15064.7</v>
      </c>
      <c r="G25" s="140"/>
      <c r="H25" s="140">
        <v>15064.7</v>
      </c>
    </row>
    <row r="26" spans="1:8" ht="15.75">
      <c r="A26" s="140"/>
      <c r="B26" s="220" t="s">
        <v>132</v>
      </c>
      <c r="C26" s="221"/>
      <c r="D26" s="221"/>
      <c r="E26" s="222"/>
      <c r="F26" s="140"/>
      <c r="G26" s="140"/>
      <c r="H26" s="140"/>
    </row>
    <row r="27" spans="1:8" ht="15.75">
      <c r="A27" s="140"/>
      <c r="B27" s="220" t="s">
        <v>287</v>
      </c>
      <c r="C27" s="221"/>
      <c r="D27" s="221"/>
      <c r="E27" s="222"/>
      <c r="F27" s="140">
        <v>4162</v>
      </c>
      <c r="G27" s="140"/>
      <c r="H27" s="140">
        <v>4162</v>
      </c>
    </row>
    <row r="28" spans="1:8" ht="15.75">
      <c r="A28" s="140"/>
      <c r="B28" s="220" t="s">
        <v>288</v>
      </c>
      <c r="C28" s="221"/>
      <c r="D28" s="221"/>
      <c r="E28" s="222"/>
      <c r="F28" s="140">
        <v>402.5</v>
      </c>
      <c r="G28" s="140"/>
      <c r="H28" s="140">
        <v>402.5</v>
      </c>
    </row>
    <row r="29" spans="1:8" ht="15.75">
      <c r="A29" s="140"/>
      <c r="B29" s="220" t="s">
        <v>289</v>
      </c>
      <c r="C29" s="221"/>
      <c r="D29" s="221"/>
      <c r="E29" s="222"/>
      <c r="F29" s="140">
        <v>971.4</v>
      </c>
      <c r="G29" s="140"/>
      <c r="H29" s="140">
        <v>971.4</v>
      </c>
    </row>
    <row r="30" spans="1:8" ht="30" customHeight="1">
      <c r="A30" s="140"/>
      <c r="B30" s="235" t="s">
        <v>276</v>
      </c>
      <c r="C30" s="236"/>
      <c r="D30" s="236"/>
      <c r="E30" s="237"/>
      <c r="F30" s="140">
        <v>2152.8</v>
      </c>
      <c r="G30" s="140"/>
      <c r="H30" s="140">
        <v>2152.8</v>
      </c>
    </row>
    <row r="31" spans="1:8" ht="62.25" customHeight="1">
      <c r="A31" s="140"/>
      <c r="B31" s="235" t="s">
        <v>277</v>
      </c>
      <c r="C31" s="236"/>
      <c r="D31" s="236"/>
      <c r="E31" s="237"/>
      <c r="F31" s="140">
        <v>6000</v>
      </c>
      <c r="G31" s="140"/>
      <c r="H31" s="140">
        <v>6000</v>
      </c>
    </row>
    <row r="32" spans="1:8" ht="15.75">
      <c r="A32" s="140"/>
      <c r="B32" s="220" t="s">
        <v>290</v>
      </c>
      <c r="C32" s="221"/>
      <c r="D32" s="221"/>
      <c r="E32" s="222"/>
      <c r="F32" s="140">
        <v>10</v>
      </c>
      <c r="G32" s="140"/>
      <c r="H32" s="140">
        <v>10</v>
      </c>
    </row>
    <row r="33" spans="1:8" ht="15.75">
      <c r="A33" s="140">
        <v>14</v>
      </c>
      <c r="B33" s="220" t="s">
        <v>278</v>
      </c>
      <c r="C33" s="221"/>
      <c r="D33" s="221"/>
      <c r="E33" s="222"/>
      <c r="F33" s="140">
        <v>1451.4</v>
      </c>
      <c r="G33" s="140">
        <v>1451.4</v>
      </c>
      <c r="H33" s="140"/>
    </row>
    <row r="34" spans="1:8" ht="15.75">
      <c r="A34" s="140"/>
      <c r="B34" s="220" t="s">
        <v>291</v>
      </c>
      <c r="C34" s="221"/>
      <c r="D34" s="221"/>
      <c r="E34" s="222"/>
      <c r="F34" s="140">
        <v>735.9</v>
      </c>
      <c r="G34" s="140">
        <v>735.9</v>
      </c>
      <c r="H34" s="140"/>
    </row>
    <row r="35" spans="1:8" ht="15.75">
      <c r="A35" s="140"/>
      <c r="B35" s="220" t="s">
        <v>279</v>
      </c>
      <c r="C35" s="221"/>
      <c r="D35" s="221"/>
      <c r="E35" s="222"/>
      <c r="F35" s="140">
        <v>715.5</v>
      </c>
      <c r="G35" s="140">
        <v>715.5</v>
      </c>
      <c r="H35" s="140"/>
    </row>
    <row r="36" spans="1:8" ht="32.25" customHeight="1">
      <c r="A36" s="140">
        <v>15</v>
      </c>
      <c r="B36" s="235" t="s">
        <v>280</v>
      </c>
      <c r="C36" s="236"/>
      <c r="D36" s="236"/>
      <c r="E36" s="237"/>
      <c r="F36" s="140">
        <v>10930.2</v>
      </c>
      <c r="G36" s="140"/>
      <c r="H36" s="140">
        <v>10930.2</v>
      </c>
    </row>
    <row r="37" spans="1:8" ht="15.75">
      <c r="A37" s="140"/>
      <c r="B37" s="232" t="s">
        <v>256</v>
      </c>
      <c r="C37" s="233"/>
      <c r="D37" s="233"/>
      <c r="E37" s="234"/>
      <c r="F37" s="141">
        <f>SUM(F36+F33+F25+F18+F17+F16+F15+F14+F13+F12+F11+F10+F9)</f>
        <v>50229.7</v>
      </c>
      <c r="G37" s="142">
        <f>SUM(G36+G33+G25+G18+G17+G16+G15+G14+G13+G12+G11+G10+G9)</f>
        <v>13098.1</v>
      </c>
      <c r="H37" s="142">
        <f>SUM(H36+H33+H25+H18+H17+H16+H15+H14+H13+H12+H11+H10+H9)</f>
        <v>37131.600000000006</v>
      </c>
    </row>
  </sheetData>
  <mergeCells count="29">
    <mergeCell ref="B30:E30"/>
    <mergeCell ref="B31:E31"/>
    <mergeCell ref="B32:E32"/>
    <mergeCell ref="B21:E21"/>
    <mergeCell ref="B27:E27"/>
    <mergeCell ref="B28:E28"/>
    <mergeCell ref="B29:E29"/>
    <mergeCell ref="B23:E23"/>
    <mergeCell ref="B24:E24"/>
    <mergeCell ref="B25:E25"/>
    <mergeCell ref="B33:E33"/>
    <mergeCell ref="B14:E14"/>
    <mergeCell ref="B17:E17"/>
    <mergeCell ref="B37:E37"/>
    <mergeCell ref="B34:E34"/>
    <mergeCell ref="B35:E35"/>
    <mergeCell ref="B36:E36"/>
    <mergeCell ref="B19:E19"/>
    <mergeCell ref="B20:E20"/>
    <mergeCell ref="B15:E15"/>
    <mergeCell ref="B26:E26"/>
    <mergeCell ref="A4:I4"/>
    <mergeCell ref="A5:I5"/>
    <mergeCell ref="B10:E10"/>
    <mergeCell ref="B11:E11"/>
    <mergeCell ref="A7:A8"/>
    <mergeCell ref="B7:E8"/>
    <mergeCell ref="F7:F8"/>
    <mergeCell ref="B12:E12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Наташа</cp:lastModifiedBy>
  <cp:lastPrinted>2003-02-20T13:16:14Z</cp:lastPrinted>
  <dcterms:created xsi:type="dcterms:W3CDTF">2002-11-11T07:39:40Z</dcterms:created>
  <dcterms:modified xsi:type="dcterms:W3CDTF">2002-05-14T06:48:22Z</dcterms:modified>
  <cp:category/>
  <cp:version/>
  <cp:contentType/>
  <cp:contentStatus/>
</cp:coreProperties>
</file>